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ud/Documents/AGENCE 22/MAIORI/2025/"/>
    </mc:Choice>
  </mc:AlternateContent>
  <xr:revisionPtr revIDLastSave="0" documentId="13_ncr:1_{4FE25545-80DF-D041-9C64-8EEF30D3E9A4}" xr6:coauthVersionLast="47" xr6:coauthVersionMax="47" xr10:uidLastSave="{00000000-0000-0000-0000-000000000000}"/>
  <bookViews>
    <workbookView xWindow="0" yWindow="460" windowWidth="26500" windowHeight="14260" xr2:uid="{18A89F91-2755-4EF6-AF51-2D9C1A007603}"/>
  </bookViews>
  <sheets>
    <sheet name="Lamp (RRP)" sheetId="2" r:id="rId1"/>
    <sheet name="STIPA - A600- TAPIS" sheetId="3" r:id="rId2"/>
    <sheet name="HUGGY" sheetId="4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1" i="3" l="1"/>
  <c r="G33" i="4"/>
  <c r="G32" i="4"/>
  <c r="G31" i="4"/>
  <c r="G30" i="4"/>
  <c r="G29" i="4"/>
  <c r="G28" i="4"/>
  <c r="G26" i="4"/>
  <c r="G25" i="4"/>
  <c r="G24" i="4"/>
  <c r="G23" i="4"/>
  <c r="G22" i="4"/>
  <c r="G21" i="4"/>
  <c r="G20" i="4"/>
  <c r="G19" i="4"/>
  <c r="G17" i="4"/>
  <c r="G16" i="4"/>
  <c r="G15" i="4"/>
  <c r="G14" i="4"/>
  <c r="G13" i="4"/>
  <c r="G12" i="4"/>
  <c r="G11" i="4"/>
  <c r="G10" i="4"/>
  <c r="G9" i="4"/>
  <c r="G8" i="4"/>
  <c r="G7" i="4"/>
  <c r="G6" i="4"/>
  <c r="G89" i="3"/>
  <c r="G88" i="3"/>
  <c r="G84" i="3"/>
  <c r="G83" i="3"/>
  <c r="G82" i="3"/>
  <c r="G80" i="3"/>
  <c r="G79" i="3"/>
  <c r="G78" i="3"/>
  <c r="G77" i="3"/>
  <c r="G76" i="3"/>
  <c r="G75" i="3"/>
  <c r="G74" i="3"/>
  <c r="G73" i="3"/>
  <c r="G71" i="3"/>
  <c r="G68" i="3"/>
  <c r="G65" i="3"/>
  <c r="G64" i="3"/>
  <c r="G63" i="3"/>
  <c r="G62" i="3"/>
  <c r="G61" i="3"/>
  <c r="G60" i="3"/>
  <c r="G59" i="3"/>
  <c r="G58" i="3"/>
  <c r="G57" i="3"/>
  <c r="G54" i="3"/>
  <c r="G53" i="3"/>
  <c r="G52" i="3"/>
  <c r="G51" i="3"/>
  <c r="G50" i="3"/>
  <c r="G48" i="3"/>
  <c r="G47" i="3"/>
  <c r="G46" i="3"/>
  <c r="G45" i="3"/>
  <c r="G44" i="3"/>
  <c r="G43" i="3"/>
  <c r="G42" i="3"/>
  <c r="G41" i="3"/>
  <c r="G40" i="3"/>
  <c r="G37" i="3"/>
  <c r="G36" i="3"/>
  <c r="G35" i="3"/>
  <c r="G34" i="3"/>
  <c r="G30" i="3"/>
  <c r="G28" i="3"/>
  <c r="G27" i="3"/>
  <c r="G26" i="3"/>
  <c r="G25" i="3"/>
  <c r="G22" i="3"/>
  <c r="G21" i="3"/>
  <c r="G20" i="3"/>
  <c r="G19" i="3"/>
  <c r="G18" i="3"/>
  <c r="G16" i="3"/>
  <c r="G15" i="3"/>
  <c r="G14" i="3"/>
  <c r="G13" i="3"/>
  <c r="G12" i="3"/>
  <c r="G11" i="3"/>
  <c r="G10" i="3"/>
  <c r="G9" i="3"/>
  <c r="G8" i="3"/>
  <c r="G7" i="3"/>
  <c r="G6" i="3"/>
  <c r="W16" i="2" l="1"/>
  <c r="W17" i="2"/>
  <c r="X17" i="2" s="1"/>
  <c r="G17" i="2"/>
  <c r="W10" i="2"/>
  <c r="G16" i="2"/>
  <c r="G13" i="2"/>
  <c r="W6" i="2"/>
  <c r="W7" i="2"/>
  <c r="W8" i="2"/>
  <c r="W9" i="2"/>
  <c r="W11" i="2"/>
  <c r="W14" i="2"/>
  <c r="W15" i="2"/>
  <c r="G6" i="2"/>
  <c r="G7" i="2"/>
  <c r="G8" i="2"/>
  <c r="G9" i="2"/>
  <c r="G10" i="2"/>
  <c r="G11" i="2"/>
  <c r="G14" i="2"/>
  <c r="G15" i="2"/>
  <c r="W64" i="2"/>
  <c r="X16" i="2" l="1"/>
  <c r="X14" i="2"/>
  <c r="X9" i="2"/>
  <c r="X10" i="2"/>
  <c r="X8" i="2"/>
  <c r="X7" i="2"/>
  <c r="X6" i="2"/>
  <c r="X11" i="2"/>
  <c r="W18" i="2"/>
  <c r="X15" i="2"/>
  <c r="G28" i="2"/>
  <c r="X18" i="2" l="1"/>
  <c r="G22" i="2"/>
  <c r="W22" i="2"/>
  <c r="W24" i="2"/>
  <c r="Y24" i="2" s="1"/>
  <c r="Z24" i="2" s="1"/>
  <c r="W26" i="2"/>
  <c r="W27" i="2"/>
  <c r="W28" i="2"/>
  <c r="W29" i="2"/>
  <c r="W30" i="2"/>
  <c r="W31" i="2"/>
  <c r="W32" i="2"/>
  <c r="W33" i="2"/>
  <c r="W34" i="2"/>
  <c r="W35" i="2"/>
  <c r="W38" i="2"/>
  <c r="W41" i="2"/>
  <c r="W42" i="2"/>
  <c r="W43" i="2"/>
  <c r="W44" i="2"/>
  <c r="Y44" i="2" s="1"/>
  <c r="Z44" i="2" s="1"/>
  <c r="W45" i="2"/>
  <c r="W47" i="2"/>
  <c r="G48" i="2"/>
  <c r="W48" i="2"/>
  <c r="G49" i="2"/>
  <c r="W49" i="2"/>
  <c r="W52" i="2"/>
  <c r="W53" i="2"/>
  <c r="W54" i="2"/>
  <c r="W56" i="2"/>
  <c r="W57" i="2"/>
  <c r="W58" i="2"/>
  <c r="W59" i="2"/>
  <c r="W60" i="2"/>
  <c r="W61" i="2"/>
  <c r="W62" i="2"/>
  <c r="W63" i="2"/>
  <c r="W65" i="2"/>
  <c r="G66" i="2"/>
  <c r="W66" i="2"/>
  <c r="Y66" i="2" s="1"/>
  <c r="Z66" i="2" s="1"/>
  <c r="W67" i="2"/>
  <c r="W68" i="2"/>
  <c r="W70" i="2"/>
  <c r="W71" i="2"/>
  <c r="G72" i="2"/>
  <c r="W72" i="2"/>
  <c r="W73" i="2"/>
  <c r="W74" i="2"/>
  <c r="W75" i="2"/>
  <c r="X75" i="2" s="1"/>
  <c r="W76" i="2"/>
  <c r="W78" i="2"/>
  <c r="W79" i="2"/>
  <c r="W80" i="2"/>
  <c r="W81" i="2"/>
  <c r="W36" i="2" l="1"/>
  <c r="X72" i="2"/>
  <c r="X66" i="2"/>
  <c r="X22" i="2"/>
  <c r="X36" i="2" s="1"/>
  <c r="X49" i="2"/>
  <c r="W82" i="2"/>
  <c r="W39" i="2"/>
  <c r="Y60" i="2"/>
  <c r="Z60" i="2" s="1"/>
  <c r="Y52" i="2"/>
  <c r="Z52" i="2" s="1"/>
  <c r="Y42" i="2"/>
  <c r="Z42" i="2" s="1"/>
  <c r="Y78" i="2"/>
  <c r="Z78" i="2" s="1"/>
  <c r="Y47" i="2"/>
  <c r="Z47" i="2" s="1"/>
  <c r="Y41" i="2"/>
  <c r="Y74" i="2"/>
  <c r="Z74" i="2" s="1"/>
  <c r="Y29" i="2"/>
  <c r="Z29" i="2" s="1"/>
  <c r="Y62" i="2"/>
  <c r="Z62" i="2" s="1"/>
  <c r="Y54" i="2"/>
  <c r="Z54" i="2" s="1"/>
  <c r="Y56" i="2"/>
  <c r="Z56" i="2" s="1"/>
  <c r="Y45" i="2"/>
  <c r="Z45" i="2" s="1"/>
  <c r="Y65" i="2"/>
  <c r="Z65" i="2" s="1"/>
  <c r="Y53" i="2"/>
  <c r="Z53" i="2" s="1"/>
  <c r="Y48" i="2"/>
  <c r="Z48" i="2" s="1"/>
  <c r="X48" i="2"/>
  <c r="Y75" i="2"/>
  <c r="Z75" i="2" s="1"/>
  <c r="Y64" i="2"/>
  <c r="Z64" i="2" s="1"/>
  <c r="Y43" i="2"/>
  <c r="Z43" i="2" s="1"/>
  <c r="Y70" i="2"/>
  <c r="Z70" i="2" s="1"/>
  <c r="Y30" i="2"/>
  <c r="Z30" i="2" s="1"/>
  <c r="Y79" i="2"/>
  <c r="Z79" i="2" s="1"/>
  <c r="Y71" i="2"/>
  <c r="Z71" i="2" s="1"/>
  <c r="G70" i="2"/>
  <c r="Y49" i="2"/>
  <c r="Z49" i="2" s="1"/>
  <c r="Y81" i="2"/>
  <c r="Z81" i="2" s="1"/>
  <c r="G47" i="2"/>
  <c r="Y61" i="2"/>
  <c r="Z61" i="2" s="1"/>
  <c r="G57" i="2"/>
  <c r="G34" i="2"/>
  <c r="Y26" i="2"/>
  <c r="Z26" i="2" s="1"/>
  <c r="G27" i="2"/>
  <c r="G81" i="2"/>
  <c r="G71" i="2"/>
  <c r="G65" i="2"/>
  <c r="Y59" i="2"/>
  <c r="Z59" i="2" s="1"/>
  <c r="G54" i="2"/>
  <c r="G50" i="2"/>
  <c r="G64" i="2"/>
  <c r="Y58" i="2"/>
  <c r="Z58" i="2" s="1"/>
  <c r="G56" i="2"/>
  <c r="G53" i="2"/>
  <c r="G79" i="2"/>
  <c r="Y73" i="2"/>
  <c r="Z73" i="2" s="1"/>
  <c r="G67" i="2"/>
  <c r="G52" i="2"/>
  <c r="Y80" i="2"/>
  <c r="Z80" i="2" s="1"/>
  <c r="Y76" i="2"/>
  <c r="Z76" i="2" s="1"/>
  <c r="G73" i="2"/>
  <c r="Y63" i="2"/>
  <c r="Z63" i="2" s="1"/>
  <c r="G78" i="2"/>
  <c r="G61" i="2"/>
  <c r="G60" i="2"/>
  <c r="Y67" i="2"/>
  <c r="Z67" i="2" s="1"/>
  <c r="G31" i="2"/>
  <c r="Y72" i="2"/>
  <c r="Z72" i="2" s="1"/>
  <c r="Y68" i="2"/>
  <c r="Z68" i="2" s="1"/>
  <c r="Y57" i="2"/>
  <c r="Z57" i="2" s="1"/>
  <c r="G38" i="2"/>
  <c r="Y28" i="2"/>
  <c r="Z28" i="2" s="1"/>
  <c r="Y27" i="2"/>
  <c r="Z27" i="2" s="1"/>
  <c r="G32" i="2"/>
  <c r="Y38" i="2"/>
  <c r="X28" i="2"/>
  <c r="G24" i="2"/>
  <c r="G30" i="2"/>
  <c r="Y22" i="2"/>
  <c r="Y82" i="2" l="1"/>
  <c r="X56" i="2"/>
  <c r="X57" i="2"/>
  <c r="X61" i="2"/>
  <c r="X47" i="2"/>
  <c r="X32" i="2"/>
  <c r="X73" i="2"/>
  <c r="X52" i="2"/>
  <c r="X71" i="2"/>
  <c r="X79" i="2"/>
  <c r="X30" i="2"/>
  <c r="X38" i="2"/>
  <c r="X39" i="2" s="1"/>
  <c r="X67" i="2"/>
  <c r="X31" i="2"/>
  <c r="W83" i="2"/>
  <c r="Z41" i="2"/>
  <c r="Z82" i="2" s="1"/>
  <c r="X24" i="2"/>
  <c r="X78" i="2"/>
  <c r="X64" i="2"/>
  <c r="X65" i="2"/>
  <c r="X81" i="2"/>
  <c r="X27" i="2"/>
  <c r="X34" i="2"/>
  <c r="X60" i="2"/>
  <c r="X53" i="2"/>
  <c r="X54" i="2"/>
  <c r="X70" i="2"/>
  <c r="G58" i="2"/>
  <c r="G59" i="2"/>
  <c r="G45" i="2"/>
  <c r="G43" i="2"/>
  <c r="G74" i="2"/>
  <c r="G44" i="2"/>
  <c r="G68" i="2"/>
  <c r="G35" i="2"/>
  <c r="G41" i="2"/>
  <c r="Y39" i="2"/>
  <c r="Z38" i="2"/>
  <c r="Z39" i="2" s="1"/>
  <c r="G42" i="2"/>
  <c r="G26" i="2"/>
  <c r="Z22" i="2"/>
  <c r="Z36" i="2" s="1"/>
  <c r="Y36" i="2"/>
  <c r="G76" i="2"/>
  <c r="G29" i="2"/>
  <c r="G63" i="2"/>
  <c r="G80" i="2"/>
  <c r="G33" i="2"/>
  <c r="G62" i="2"/>
  <c r="Z83" i="2" l="1"/>
  <c r="Y83" i="2"/>
  <c r="X35" i="2"/>
  <c r="X80" i="2"/>
  <c r="X44" i="2"/>
  <c r="X29" i="2"/>
  <c r="X26" i="2"/>
  <c r="X68" i="2"/>
  <c r="X63" i="2"/>
  <c r="X76" i="2"/>
  <c r="X42" i="2"/>
  <c r="X41" i="2"/>
  <c r="X82" i="2" s="1"/>
  <c r="X83" i="2" s="1"/>
  <c r="X33" i="2"/>
  <c r="X62" i="2"/>
  <c r="X74" i="2"/>
  <c r="X43" i="2"/>
  <c r="X58" i="2"/>
  <c r="X45" i="2"/>
  <c r="X59" i="2"/>
  <c r="Z1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Pepper</author>
  </authors>
  <commentList>
    <comment ref="C68" authorId="0" shapeId="0" xr:uid="{82EBCE00-66C6-49CC-962B-0C4958EE2817}">
      <text>
        <r>
          <rPr>
            <b/>
            <sz val="9"/>
            <color indexed="81"/>
            <rFont val="Tahoma"/>
            <family val="2"/>
          </rPr>
          <t>Pepper:</t>
        </r>
        <r>
          <rPr>
            <sz val="9"/>
            <color indexed="81"/>
            <rFont val="Tahoma"/>
            <family val="2"/>
          </rPr>
          <t xml:space="preserve">
DISPLAY price structure</t>
        </r>
      </text>
    </comment>
  </commentList>
</comments>
</file>

<file path=xl/sharedStrings.xml><?xml version="1.0" encoding="utf-8"?>
<sst xmlns="http://schemas.openxmlformats.org/spreadsheetml/2006/main" count="753" uniqueCount="357">
  <si>
    <t>Total order Volume :</t>
  </si>
  <si>
    <t>Total</t>
  </si>
  <si>
    <t>Permenant Stock</t>
  </si>
  <si>
    <t>A2 Blanc</t>
  </si>
  <si>
    <t>On Request</t>
  </si>
  <si>
    <t>A25 White Pearl</t>
  </si>
  <si>
    <t>A7 Moutarde</t>
  </si>
  <si>
    <t>A3 Light Taupe</t>
  </si>
  <si>
    <t>A1 Charbon</t>
  </si>
  <si>
    <t>HT</t>
  </si>
  <si>
    <t>TTC</t>
  </si>
  <si>
    <t>(CM)</t>
  </si>
  <si>
    <t>PER CARTON</t>
  </si>
  <si>
    <t>(KG)</t>
  </si>
  <si>
    <t>With Cushion
(CM)</t>
  </si>
  <si>
    <t>Without Cushion
(CM)</t>
  </si>
  <si>
    <t>KG</t>
  </si>
  <si>
    <t xml:space="preserve">TOTAL CBM </t>
  </si>
  <si>
    <t xml:space="preserve">TOTAL CARTON </t>
  </si>
  <si>
    <t>ORDER AMOUNT</t>
  </si>
  <si>
    <t>ORDER QTY</t>
  </si>
  <si>
    <t>Height</t>
  </si>
  <si>
    <t>Width</t>
  </si>
  <si>
    <t>Length</t>
  </si>
  <si>
    <t>QTY</t>
  </si>
  <si>
    <t>G.W</t>
  </si>
  <si>
    <t>N.W</t>
  </si>
  <si>
    <t>Seat Height</t>
  </si>
  <si>
    <t>Seat Depth</t>
  </si>
  <si>
    <t>40'</t>
  </si>
  <si>
    <t>20'</t>
  </si>
  <si>
    <t xml:space="preserve">Reference Code </t>
  </si>
  <si>
    <t xml:space="preserve">Product Name </t>
  </si>
  <si>
    <t xml:space="preserve">Collection </t>
  </si>
  <si>
    <t>Packing information  (by carton box)</t>
  </si>
  <si>
    <t>Product Information (by unit)</t>
  </si>
  <si>
    <t>Loadability</t>
  </si>
  <si>
    <t>Total CBM:</t>
  </si>
  <si>
    <t>Color Selection</t>
  </si>
  <si>
    <t>LP9216</t>
  </si>
  <si>
    <t>Parabole Display</t>
  </si>
  <si>
    <t>Display</t>
  </si>
  <si>
    <t>HU9937</t>
  </si>
  <si>
    <t>Huggy Cushion Display</t>
  </si>
  <si>
    <t>HU9919</t>
  </si>
  <si>
    <t>Huggy Display</t>
  </si>
  <si>
    <t>LP9221</t>
  </si>
  <si>
    <t>Pose DC Display</t>
  </si>
  <si>
    <t>LP9735-A2</t>
  </si>
  <si>
    <t xml:space="preserve">Couture Display </t>
  </si>
  <si>
    <t>Shade for Big Display (Fabric)</t>
  </si>
  <si>
    <t>LP9176-A2</t>
  </si>
  <si>
    <t>Shade for Big Display (Frame)</t>
  </si>
  <si>
    <t>LP9172-A2</t>
  </si>
  <si>
    <t>Pose Display (Central)</t>
  </si>
  <si>
    <t>LP9175-A2</t>
  </si>
  <si>
    <t>Pose Display (Wall)</t>
  </si>
  <si>
    <t>LP9028/9029</t>
  </si>
  <si>
    <t>Big Display</t>
  </si>
  <si>
    <t>LP8987</t>
  </si>
  <si>
    <t>Small Display</t>
  </si>
  <si>
    <t>LP9182</t>
  </si>
  <si>
    <t>Octopus charger with Aluminium box</t>
  </si>
  <si>
    <t>La lampe</t>
  </si>
  <si>
    <t>1 set</t>
  </si>
  <si>
    <t>LP6509-WHEEL</t>
  </si>
  <si>
    <t>4 wheels for charging tray</t>
  </si>
  <si>
    <t>1 pcs</t>
  </si>
  <si>
    <t>LP6509</t>
  </si>
  <si>
    <t>Charging Tray</t>
  </si>
  <si>
    <t xml:space="preserve">LP6597 </t>
  </si>
  <si>
    <t>Solar Hybrid Module Mini</t>
  </si>
  <si>
    <t>LP6537</t>
  </si>
  <si>
    <t>Solar Hybrid Module S (Pose 4/5, Popup&amp;2,Passage,Light Tray)</t>
  </si>
  <si>
    <t>LP6535</t>
  </si>
  <si>
    <t>Solar Hybrid Module S (Parabole)</t>
  </si>
  <si>
    <t>LP6533</t>
  </si>
  <si>
    <t>Solar Hybrid Module S (Couture S)</t>
  </si>
  <si>
    <t>LP6532</t>
  </si>
  <si>
    <t>Solar Hybrid Module S (Pose 1/2/3)</t>
  </si>
  <si>
    <t>LP6538</t>
  </si>
  <si>
    <t>Solar Hybrid Module B (Couture L with adaptor)</t>
  </si>
  <si>
    <t>LP6539</t>
  </si>
  <si>
    <t>Solar Hybrid Module B (Paris with adaptor)</t>
  </si>
  <si>
    <t>LP6536</t>
  </si>
  <si>
    <t>Solar Hybrid Module B (Parc, Pacha)</t>
  </si>
  <si>
    <t>LP6531</t>
  </si>
  <si>
    <t>Solar Hybrid Module B (Couture M, L)</t>
  </si>
  <si>
    <t>LP6530</t>
  </si>
  <si>
    <t>Solar Hybrid Module B (Paris, Petite, Parade, Padere, Paillote)</t>
  </si>
  <si>
    <t>Monotone</t>
  </si>
  <si>
    <t>LP6578</t>
  </si>
  <si>
    <t>Sphere shade Small - module B</t>
  </si>
  <si>
    <t>Paillote</t>
  </si>
  <si>
    <t>LP6579</t>
  </si>
  <si>
    <t>Sphere shade Medium - module B</t>
  </si>
  <si>
    <t>LP6580</t>
  </si>
  <si>
    <t>Sphere shade Big - module B</t>
  </si>
  <si>
    <t>A1-WR9 Charbon / Naturel</t>
  </si>
  <si>
    <t>LP9218</t>
  </si>
  <si>
    <t>La Lampe Pacha</t>
  </si>
  <si>
    <t>LP9023-500</t>
  </si>
  <si>
    <t>La Lampe Parc L</t>
  </si>
  <si>
    <t>LP9023-400</t>
  </si>
  <si>
    <t>La Lampe Parc M</t>
  </si>
  <si>
    <t>LP9023-300</t>
  </si>
  <si>
    <t>La Lampe Parc S</t>
  </si>
  <si>
    <t>MOQ</t>
  </si>
  <si>
    <t>LP9021</t>
  </si>
  <si>
    <t>La Lampe Petite (A2 Blanc)</t>
  </si>
  <si>
    <t>La Lampe Petite (A1 Charbon)</t>
  </si>
  <si>
    <t>LP9127</t>
  </si>
  <si>
    <t>Paris Shelf</t>
  </si>
  <si>
    <t>LP8985</t>
  </si>
  <si>
    <t>La Lampe Paris (A2 Blanc)</t>
  </si>
  <si>
    <t>La Lampe Paris (A1 Charbon)</t>
  </si>
  <si>
    <t>F18 Taupe</t>
  </si>
  <si>
    <t>F17 Navy blue</t>
  </si>
  <si>
    <t>F15 Cyan</t>
  </si>
  <si>
    <t>F14 Fern Green</t>
  </si>
  <si>
    <t>F12 Jade</t>
  </si>
  <si>
    <t>F11 Orange</t>
  </si>
  <si>
    <t>F10 Lemon</t>
  </si>
  <si>
    <t>F9 Fire Red</t>
  </si>
  <si>
    <t>F3 Light Taupe</t>
  </si>
  <si>
    <t>F2 Blanc</t>
  </si>
  <si>
    <t>F1 Charbon</t>
  </si>
  <si>
    <t xml:space="preserve">Light-Tray </t>
  </si>
  <si>
    <t xml:space="preserve">Greens </t>
  </si>
  <si>
    <t>GR9177CB</t>
  </si>
  <si>
    <t xml:space="preserve">Floor Clip </t>
  </si>
  <si>
    <t>GR9177CA</t>
  </si>
  <si>
    <t xml:space="preserve">Wall Clip </t>
  </si>
  <si>
    <t>GR9183</t>
  </si>
  <si>
    <t>Handle Set (2pcs/set)</t>
  </si>
  <si>
    <t>GR9185</t>
  </si>
  <si>
    <t>Bar Set (4pcs/set)</t>
  </si>
  <si>
    <t>GR9186</t>
  </si>
  <si>
    <t>Legs Set (2pcs/set)</t>
  </si>
  <si>
    <t>GR9198B</t>
  </si>
  <si>
    <t>Artificial Plant B</t>
  </si>
  <si>
    <t>GR9198A</t>
  </si>
  <si>
    <t>Artificial Plant A</t>
  </si>
  <si>
    <t>GR9187</t>
  </si>
  <si>
    <t>Water Tray</t>
  </si>
  <si>
    <t>GR9177P1</t>
  </si>
  <si>
    <t>Mini</t>
  </si>
  <si>
    <t>GR9177P2</t>
  </si>
  <si>
    <t>Duo</t>
  </si>
  <si>
    <t>Trio (2/2)</t>
  </si>
  <si>
    <t>GR9177P3</t>
  </si>
  <si>
    <t>Trio (1/2)</t>
  </si>
  <si>
    <t>Maxi (2/2)</t>
  </si>
  <si>
    <t>GR9177P4-J</t>
  </si>
  <si>
    <t>Maxi (1/2)</t>
  </si>
  <si>
    <t xml:space="preserve">Light-Tray inclus Ice Bucket </t>
  </si>
  <si>
    <t>NOUVEAUTES 2025</t>
  </si>
  <si>
    <t>La Lampe Patio</t>
  </si>
  <si>
    <t>LP5540S</t>
  </si>
  <si>
    <t>La Lampe Parvis Small</t>
  </si>
  <si>
    <t>LP5542S</t>
  </si>
  <si>
    <t>La Lampe Parvis Medium</t>
  </si>
  <si>
    <t>LP5541S-M</t>
  </si>
  <si>
    <t>La Lampe Parvis Large</t>
  </si>
  <si>
    <t>LP5541S-H</t>
  </si>
  <si>
    <t>La Lampe Pendule</t>
  </si>
  <si>
    <t>LP5523S</t>
  </si>
  <si>
    <t>La Lampe Padere</t>
  </si>
  <si>
    <t>LP6560S</t>
  </si>
  <si>
    <t>LP9225BB</t>
  </si>
  <si>
    <t>LP6505B</t>
  </si>
  <si>
    <t>LP5511</t>
  </si>
  <si>
    <t>A26 Menthe</t>
  </si>
  <si>
    <t>LP5510BB</t>
  </si>
  <si>
    <t>Lido/Lys/Lotus Charging tray (handles x2 + 4 foot caps + 4 poles)</t>
  </si>
  <si>
    <t>T2 Teck vintage brown</t>
  </si>
  <si>
    <t>La Lampe Lido à batterie rechargeable</t>
  </si>
  <si>
    <t>La Lampe Lys à batterie rechargeable</t>
  </si>
  <si>
    <t>La Lampe Lotus à batterie rechargeable</t>
  </si>
  <si>
    <t>Pile lithium Pack de 2 -  no discount</t>
  </si>
  <si>
    <t>LP5546 x2</t>
  </si>
  <si>
    <t>COLLECTION PERMANENTE EN STOCK</t>
  </si>
  <si>
    <t>NOUVEAUTES Mars 2025</t>
  </si>
  <si>
    <t>Light-Tray - à batterie rechargeable</t>
  </si>
  <si>
    <t xml:space="preserve"> RRP  2025</t>
  </si>
  <si>
    <t>Neutre</t>
  </si>
  <si>
    <t>En stock</t>
  </si>
  <si>
    <t>NOUVEAUTES Lampes à pile rechargeable</t>
  </si>
  <si>
    <t>Price list &amp; Order form</t>
  </si>
  <si>
    <t>Status</t>
  </si>
  <si>
    <t xml:space="preserve"> RRP 2025</t>
  </si>
  <si>
    <t>RRP 2025</t>
  </si>
  <si>
    <t>A600</t>
  </si>
  <si>
    <t>Chair</t>
  </si>
  <si>
    <t>CP9106</t>
  </si>
  <si>
    <t>Armchair</t>
  </si>
  <si>
    <t>CP9102</t>
  </si>
  <si>
    <t>Lounge Chair</t>
  </si>
  <si>
    <t>CP9100</t>
  </si>
  <si>
    <t>Ottoman</t>
  </si>
  <si>
    <t>CP9103</t>
  </si>
  <si>
    <t>Bench</t>
  </si>
  <si>
    <t>CP9111</t>
  </si>
  <si>
    <t>Seat and Backrest Cushion for Dining Chair</t>
  </si>
  <si>
    <t>CP6301</t>
  </si>
  <si>
    <t>Seat and Backrest Cushion for Lounge Chair</t>
  </si>
  <si>
    <t>CP6303</t>
  </si>
  <si>
    <t>Bistro Table 68 x 68</t>
  </si>
  <si>
    <t>CP9105</t>
  </si>
  <si>
    <t>Table 90 x 90</t>
  </si>
  <si>
    <t>CP9110</t>
  </si>
  <si>
    <t>Table 90 x 180</t>
  </si>
  <si>
    <t>CP9632</t>
  </si>
  <si>
    <t>Extension Table 100 x 160(200)</t>
  </si>
  <si>
    <t>CP9112</t>
  </si>
  <si>
    <t>A600 WICKER</t>
  </si>
  <si>
    <t/>
  </si>
  <si>
    <t>A600 sofa collection</t>
  </si>
  <si>
    <t xml:space="preserve">Low Armchair </t>
  </si>
  <si>
    <t>CP9121</t>
  </si>
  <si>
    <t xml:space="preserve">Sofa </t>
  </si>
  <si>
    <t>CP9123</t>
  </si>
  <si>
    <t xml:space="preserve">Sofa 3 seater </t>
  </si>
  <si>
    <t>CP9125</t>
  </si>
  <si>
    <t xml:space="preserve">Ottoman </t>
  </si>
  <si>
    <t>CP9126</t>
  </si>
  <si>
    <t xml:space="preserve">Low table 68*68 H35 </t>
  </si>
  <si>
    <t>CP9630</t>
  </si>
  <si>
    <t>A600 sofa modular</t>
  </si>
  <si>
    <t xml:space="preserve"> RRP 2025 TTC</t>
  </si>
  <si>
    <t>RRP 2025    HT</t>
  </si>
  <si>
    <t>Corner Module</t>
  </si>
  <si>
    <t>CP9140</t>
  </si>
  <si>
    <t>Single Chair</t>
  </si>
  <si>
    <t>CP9141</t>
  </si>
  <si>
    <t>SOFA Left</t>
  </si>
  <si>
    <t>CP9142</t>
  </si>
  <si>
    <t>SOFA Right</t>
  </si>
  <si>
    <t>CP9143</t>
  </si>
  <si>
    <t>Stipa</t>
  </si>
  <si>
    <t xml:space="preserve">Chair (Stackable) </t>
  </si>
  <si>
    <t>ST9827V</t>
  </si>
  <si>
    <r>
      <t>Armchair (Stackable)</t>
    </r>
    <r>
      <rPr>
        <sz val="8"/>
        <color rgb="FFFF0000"/>
        <rFont val="Calibri"/>
        <family val="2"/>
      </rPr>
      <t xml:space="preserve"> </t>
    </r>
  </si>
  <si>
    <t>ST9828V</t>
  </si>
  <si>
    <t>Stool</t>
  </si>
  <si>
    <t>ST8571</t>
  </si>
  <si>
    <t>Banquette</t>
  </si>
  <si>
    <t>ST9086</t>
  </si>
  <si>
    <t>ST9082</t>
  </si>
  <si>
    <t>Bar Chair H75</t>
  </si>
  <si>
    <t>ST9092</t>
  </si>
  <si>
    <t xml:space="preserve">Bar Armchair H75 </t>
  </si>
  <si>
    <t>ST9868</t>
  </si>
  <si>
    <t>Bar Stool H75</t>
  </si>
  <si>
    <t>ST9878</t>
  </si>
  <si>
    <t>Low chair</t>
  </si>
  <si>
    <t>ST5450</t>
  </si>
  <si>
    <t>Low armchair</t>
  </si>
  <si>
    <t>ST5451</t>
  </si>
  <si>
    <t xml:space="preserve">Coffee table 50 x 50 </t>
  </si>
  <si>
    <t>ST9838</t>
  </si>
  <si>
    <t>Aluminium Table 100 x 100</t>
  </si>
  <si>
    <t>ST9393</t>
  </si>
  <si>
    <t>Aluminium Table 100 x 200</t>
  </si>
  <si>
    <t>ST9318</t>
  </si>
  <si>
    <t xml:space="preserve">Aluminium Table 100 x 300 </t>
  </si>
  <si>
    <t>ST9395</t>
  </si>
  <si>
    <t>Vega</t>
  </si>
  <si>
    <t xml:space="preserve">Aluminium Armchair </t>
  </si>
  <si>
    <t>VG8086</t>
  </si>
  <si>
    <t xml:space="preserve">Alumium Chair </t>
  </si>
  <si>
    <t>VG8087</t>
  </si>
  <si>
    <t>Aluminium Bar Chair</t>
  </si>
  <si>
    <t>VG8126</t>
  </si>
  <si>
    <t>Aluminium Bar Armchair</t>
  </si>
  <si>
    <t>VG8123</t>
  </si>
  <si>
    <t>VG8127</t>
  </si>
  <si>
    <t>VG6101</t>
  </si>
  <si>
    <t>Bistro Table</t>
  </si>
  <si>
    <t>VG8105</t>
  </si>
  <si>
    <t>Bistro Table ⌀80</t>
  </si>
  <si>
    <t>VG8107</t>
  </si>
  <si>
    <t>Bar Table  80 x 80(Base)</t>
  </si>
  <si>
    <t>VG6100</t>
  </si>
  <si>
    <t>Bar Table  80 x 80(Leg)</t>
    <phoneticPr fontId="0" type="noConversion"/>
  </si>
  <si>
    <t>Bar Table  80 x 80(Top)</t>
  </si>
  <si>
    <t>Bar Table ⌀80 (Base)</t>
  </si>
  <si>
    <t>VG8121</t>
  </si>
  <si>
    <t>Bar Table ⌀80 (Leg)</t>
    <phoneticPr fontId="0" type="noConversion"/>
  </si>
  <si>
    <t>Bar Table ⌀80 (Top)</t>
  </si>
  <si>
    <t>Extension Table 100 x 200(300)</t>
  </si>
  <si>
    <t>VG6102</t>
  </si>
  <si>
    <t xml:space="preserve">Sling Armchair </t>
  </si>
  <si>
    <t xml:space="preserve">Padded Sling Armchair </t>
  </si>
  <si>
    <t xml:space="preserve">Sling Chair </t>
  </si>
  <si>
    <t xml:space="preserve">Padded Sling Chair </t>
  </si>
  <si>
    <t>Sling Bar Chair</t>
  </si>
  <si>
    <t>Padded Sling Bar Chair</t>
  </si>
  <si>
    <t>Sling Bar Armchair</t>
  </si>
  <si>
    <t>Padded Sling Bar Armchair</t>
  </si>
  <si>
    <t>Low Armchair w/  wicker Ø5mm</t>
  </si>
  <si>
    <t>VG6109</t>
  </si>
  <si>
    <t>Double Low Armchair w/ wicker Ø5mm</t>
  </si>
  <si>
    <t>VG6118</t>
  </si>
  <si>
    <t>Foot rest w/  wicker Ø5mm</t>
  </si>
  <si>
    <t>VG6122</t>
  </si>
  <si>
    <t>Carpet</t>
  </si>
  <si>
    <t>Maiori carpet - Lorelei</t>
  </si>
  <si>
    <t>5440-L</t>
  </si>
  <si>
    <t>Maiori carpet - Farmon</t>
  </si>
  <si>
    <t>5440-F</t>
  </si>
  <si>
    <t>HUGGY</t>
  </si>
  <si>
    <t>Huggy (Alu ver.)</t>
  </si>
  <si>
    <t>Huggy</t>
  </si>
  <si>
    <r>
      <t>Armchair</t>
    </r>
    <r>
      <rPr>
        <sz val="8"/>
        <color rgb="FFFF0000"/>
        <rFont val="Calibri"/>
        <family val="2"/>
      </rPr>
      <t xml:space="preserve"> - KD Version (Aluminium) </t>
    </r>
  </si>
  <si>
    <t>HU9988</t>
  </si>
  <si>
    <r>
      <t xml:space="preserve">Huggy Bistro Chair </t>
    </r>
    <r>
      <rPr>
        <sz val="8"/>
        <color rgb="FFFF0000"/>
        <rFont val="Calibri"/>
        <family val="2"/>
      </rPr>
      <t>- KD Version (Aluminium)</t>
    </r>
  </si>
  <si>
    <t>HU9933</t>
  </si>
  <si>
    <r>
      <t xml:space="preserve">Huggy Bistro Bench </t>
    </r>
    <r>
      <rPr>
        <sz val="8"/>
        <color rgb="FFFF0000"/>
        <rFont val="Calibri"/>
        <family val="2"/>
      </rPr>
      <t>- KD Version (Aluminium)</t>
    </r>
  </si>
  <si>
    <t>HU9935</t>
  </si>
  <si>
    <r>
      <t xml:space="preserve">Stool H45 (Aluminium) </t>
    </r>
    <r>
      <rPr>
        <sz val="8"/>
        <color rgb="FFFF0000"/>
        <rFont val="Calibri"/>
        <family val="2"/>
      </rPr>
      <t>- KD Version (Aluminium)</t>
    </r>
  </si>
  <si>
    <t>HU9927</t>
  </si>
  <si>
    <r>
      <t>High Dining Stool H65 (Aluminium)</t>
    </r>
    <r>
      <rPr>
        <sz val="8"/>
        <color rgb="FFFF0000"/>
        <rFont val="Calibri"/>
        <family val="2"/>
      </rPr>
      <t xml:space="preserve"> - KD Version (Aluminium)</t>
    </r>
  </si>
  <si>
    <t>HU9911</t>
  </si>
  <si>
    <r>
      <t>Bar Stool H75 (Aluminium)</t>
    </r>
    <r>
      <rPr>
        <sz val="8"/>
        <color rgb="FFFF0000"/>
        <rFont val="Calibri"/>
        <family val="2"/>
      </rPr>
      <t xml:space="preserve"> - KD Version (Aluminium)</t>
    </r>
  </si>
  <si>
    <t>HU9905</t>
  </si>
  <si>
    <t xml:space="preserve">Coat Hanger </t>
  </si>
  <si>
    <t>HU9902</t>
  </si>
  <si>
    <t xml:space="preserve">Huggy Bistro tables D60 </t>
  </si>
  <si>
    <t>HU9936</t>
  </si>
  <si>
    <t>Huggy Bistro tables D75</t>
  </si>
  <si>
    <t>HU9982</t>
  </si>
  <si>
    <t>Bar Table</t>
  </si>
  <si>
    <t>HU9913</t>
  </si>
  <si>
    <t>Seat Cushion D33 (Stool H45/65/75) double side</t>
  </si>
  <si>
    <t>HU9925</t>
  </si>
  <si>
    <t>Seat Cushion D41 (Armchair) double side</t>
  </si>
  <si>
    <t>HU9926</t>
  </si>
  <si>
    <t>Huggy (Teak ver.)</t>
  </si>
  <si>
    <t>Armchair - KD Version (Teak)</t>
  </si>
  <si>
    <t>Huggy Bistro Chair - KD Version (Teak)</t>
  </si>
  <si>
    <t>Stool H45 (Teak)</t>
  </si>
  <si>
    <t>High Dining Stool H65 (Teak)</t>
  </si>
  <si>
    <t>Bar Stool H75 (Teak)</t>
  </si>
  <si>
    <t xml:space="preserve">Bistro Table D60 - Teak </t>
  </si>
  <si>
    <t xml:space="preserve">Bistro Table D75 - Teak </t>
  </si>
  <si>
    <t>Bar Table D60 (H105) -Teak</t>
  </si>
  <si>
    <t>Huggy (Wicker ver.)</t>
  </si>
  <si>
    <t xml:space="preserve">Armchair - KD Version (Rattan) </t>
  </si>
  <si>
    <t>Huggy Bistro Chair - KD Version (Rattan)</t>
  </si>
  <si>
    <t>Stool H45 (Rattan)</t>
  </si>
  <si>
    <t>High Dining Stool H65 (Rattan)</t>
  </si>
  <si>
    <t>Bar Stool H75 (Rattan)</t>
  </si>
  <si>
    <t>Huggy Bistro Bench (Rattan)</t>
  </si>
  <si>
    <t>ST5456W</t>
  </si>
  <si>
    <t>DECK CHAIR</t>
  </si>
  <si>
    <t>Liste de prix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</si>
</sst>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0.0"/>
    <numFmt numFmtId="165" formatCode="&quot;$&quot;#,##0"/>
    <numFmt numFmtId="166" formatCode="[$€-2]\ #,##0.00"/>
    <numFmt numFmtId="167" formatCode="0_);\(0\)"/>
    <numFmt numFmtId="168" formatCode="0\ &quot;pcs&quot;\ "/>
    <numFmt numFmtId="169" formatCode="[$€-2]&quot; &quot;#,##0"/>
    <numFmt numFmtId="170" formatCode="###&quot;pcs&quot;"/>
    <numFmt numFmtId="171" formatCode="0\ &quot; set&quot;"/>
    <numFmt numFmtId="172" formatCode="0_ ;\-0\ "/>
    <numFmt numFmtId="173" formatCode="0\ &quot;set per 2 carton&quot;"/>
    <numFmt numFmtId="174" formatCode="_-* #,##0.00\ &quot;€&quot;_-;\-* #,##0.00\ &quot;€&quot;_-;_-* &quot;-&quot;??\ &quot;€&quot;_-;_-@_-"/>
    <numFmt numFmtId="175" formatCode="_-* #,##0.00_-;\-* #,##0.00_-;_-* &quot;-&quot;??_-;_-@_-"/>
    <numFmt numFmtId="176" formatCode="[$USD]\ #,##0.0"/>
  </numFmts>
  <fonts count="6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rgb="FF7030A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7030A0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14"/>
      <color theme="0"/>
      <name val="Calibri"/>
      <family val="2"/>
      <scheme val="minor"/>
    </font>
    <font>
      <sz val="12"/>
      <color indexed="8"/>
      <name val="Calibri"/>
      <family val="2"/>
    </font>
    <font>
      <sz val="12"/>
      <name val="Calibri"/>
      <family val="2"/>
    </font>
    <font>
      <b/>
      <sz val="14"/>
      <color indexed="8"/>
      <name val="Calibri"/>
      <family val="2"/>
    </font>
    <font>
      <sz val="12"/>
      <color theme="1"/>
      <name val="Calibri"/>
      <family val="1"/>
      <charset val="136"/>
      <scheme val="minor"/>
    </font>
    <font>
      <sz val="10"/>
      <name val="Calibri"/>
      <family val="2"/>
    </font>
    <font>
      <b/>
      <sz val="10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sz val="12"/>
      <color rgb="FF7030A0"/>
      <name val="Calibri"/>
      <family val="2"/>
      <scheme val="minor"/>
    </font>
    <font>
      <b/>
      <sz val="16"/>
      <color indexed="8"/>
      <name val="Calibri"/>
      <family val="2"/>
    </font>
    <font>
      <sz val="11"/>
      <color indexed="8"/>
      <name val="Calibri"/>
      <family val="2"/>
    </font>
    <font>
      <b/>
      <sz val="15"/>
      <color theme="0"/>
      <name val="Calibri"/>
      <family val="2"/>
      <scheme val="minor"/>
    </font>
    <font>
      <b/>
      <sz val="20"/>
      <color indexed="8"/>
      <name val="Calibri"/>
      <family val="2"/>
    </font>
    <font>
      <b/>
      <sz val="14"/>
      <color rgb="FFFF0000"/>
      <name val="Calibri"/>
      <family val="2"/>
      <scheme val="minor"/>
    </font>
    <font>
      <sz val="14"/>
      <color theme="1"/>
      <name val="Calibri"/>
      <family val="1"/>
      <charset val="136"/>
      <scheme val="minor"/>
    </font>
    <font>
      <sz val="14"/>
      <color indexed="8"/>
      <name val="Calibri"/>
      <family val="1"/>
      <charset val="136"/>
      <scheme val="minor"/>
    </font>
    <font>
      <b/>
      <sz val="16"/>
      <color rgb="FFFF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  <font>
      <b/>
      <sz val="14"/>
      <color theme="1"/>
      <name val="Calibri"/>
      <family val="2"/>
    </font>
    <font>
      <b/>
      <sz val="10"/>
      <color theme="1"/>
      <name val="Calibri"/>
      <family val="2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b/>
      <sz val="20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4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0"/>
      <color rgb="FFFF000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scheme val="minor"/>
    </font>
    <font>
      <b/>
      <sz val="8"/>
      <color theme="1"/>
      <name val="Calibri"/>
      <family val="2"/>
    </font>
    <font>
      <b/>
      <sz val="8"/>
      <color indexed="8"/>
      <name val="Calibri"/>
      <family val="2"/>
    </font>
    <font>
      <b/>
      <sz val="8"/>
      <color theme="1"/>
      <name val="Calibri"/>
      <family val="2"/>
      <scheme val="minor"/>
    </font>
    <font>
      <sz val="8"/>
      <name val="Calibri"/>
      <family val="2"/>
    </font>
    <font>
      <b/>
      <sz val="9"/>
      <color theme="1"/>
      <name val="Calibri"/>
      <family val="2"/>
    </font>
    <font>
      <b/>
      <sz val="9"/>
      <color indexed="8"/>
      <name val="Calibri"/>
      <family val="2"/>
    </font>
    <font>
      <sz val="10"/>
      <color theme="1"/>
      <name val="Calibri"/>
      <family val="2"/>
    </font>
    <font>
      <b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FF0000"/>
      <name val="Calibri"/>
      <family val="2"/>
    </font>
    <font>
      <sz val="9"/>
      <color theme="1"/>
      <name val="Calibri"/>
      <family val="2"/>
    </font>
    <font>
      <sz val="9"/>
      <name val="Calibri"/>
      <family val="2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</font>
    <font>
      <sz val="10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lightUp"/>
    </fill>
    <fill>
      <patternFill patternType="solid">
        <fgColor indexed="9"/>
        <bgColor auto="1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lightUp">
        <bgColor theme="0"/>
      </patternFill>
    </fill>
    <fill>
      <patternFill patternType="solid">
        <fgColor theme="0" tint="-0.249977111117893"/>
        <bgColor indexed="64"/>
      </patternFill>
    </fill>
    <fill>
      <patternFill patternType="lightUp">
        <bgColor theme="0" tint="-0.49998474074526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42">
    <border>
      <left/>
      <right/>
      <top/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/>
      <right style="thin">
        <color indexed="64"/>
      </right>
      <top/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hair">
        <color theme="1"/>
      </left>
      <right style="thin">
        <color indexed="64"/>
      </right>
      <top style="hair">
        <color theme="1"/>
      </top>
      <bottom style="hair">
        <color theme="1"/>
      </bottom>
      <diagonal/>
    </border>
    <border>
      <left/>
      <right/>
      <top/>
      <bottom style="hair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theme="1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theme="1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theme="1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/>
      <top/>
      <bottom/>
      <diagonal/>
    </border>
    <border>
      <left style="hair">
        <color theme="1"/>
      </left>
      <right style="hair">
        <color indexed="64"/>
      </right>
      <top style="hair">
        <color indexed="64"/>
      </top>
      <bottom style="hair">
        <color theme="1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theme="1"/>
      </left>
      <right/>
      <top style="hair">
        <color theme="1"/>
      </top>
      <bottom/>
      <diagonal/>
    </border>
    <border>
      <left style="hair">
        <color theme="1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9">
    <xf numFmtId="0" fontId="0" fillId="0" borderId="0"/>
    <xf numFmtId="0" fontId="1" fillId="0" borderId="0"/>
    <xf numFmtId="9" fontId="12" fillId="0" borderId="0" applyFont="0" applyFill="0" applyBorder="0" applyAlignment="0" applyProtection="0"/>
    <xf numFmtId="0" fontId="15" fillId="0" borderId="0"/>
    <xf numFmtId="0" fontId="1" fillId="0" borderId="0"/>
    <xf numFmtId="0" fontId="22" fillId="0" borderId="0"/>
    <xf numFmtId="0" fontId="41" fillId="0" borderId="0"/>
    <xf numFmtId="174" fontId="41" fillId="0" borderId="0" applyFont="0" applyFill="0" applyBorder="0" applyAlignment="0" applyProtection="0"/>
    <xf numFmtId="175" fontId="41" fillId="0" borderId="0" applyFont="0" applyFill="0" applyBorder="0" applyAlignment="0" applyProtection="0"/>
  </cellStyleXfs>
  <cellXfs count="372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 textRotation="90"/>
    </xf>
    <xf numFmtId="165" fontId="4" fillId="0" borderId="0" xfId="0" applyNumberFormat="1" applyFont="1" applyAlignment="1">
      <alignment horizontal="left" vertical="center" indent="4"/>
    </xf>
    <xf numFmtId="0" fontId="2" fillId="0" borderId="0" xfId="0" applyFont="1" applyAlignment="1">
      <alignment horizontal="left" vertical="center" indent="4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" fillId="3" borderId="1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164" fontId="2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7" fontId="7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right" vertical="center" textRotation="90"/>
    </xf>
    <xf numFmtId="0" fontId="9" fillId="3" borderId="1" xfId="0" applyFont="1" applyFill="1" applyBorder="1" applyAlignment="1">
      <alignment horizontal="left"/>
    </xf>
    <xf numFmtId="0" fontId="11" fillId="3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right" vertical="center"/>
    </xf>
    <xf numFmtId="0" fontId="5" fillId="4" borderId="1" xfId="0" applyFont="1" applyFill="1" applyBorder="1" applyAlignment="1">
      <alignment vertical="center"/>
    </xf>
    <xf numFmtId="2" fontId="7" fillId="4" borderId="5" xfId="0" applyNumberFormat="1" applyFont="1" applyFill="1" applyBorder="1" applyAlignment="1">
      <alignment horizontal="center" vertical="center"/>
    </xf>
    <xf numFmtId="167" fontId="7" fillId="4" borderId="5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/>
    </xf>
    <xf numFmtId="168" fontId="3" fillId="0" borderId="1" xfId="0" applyNumberFormat="1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167" fontId="7" fillId="5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170" fontId="13" fillId="8" borderId="1" xfId="3" applyNumberFormat="1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 textRotation="45"/>
    </xf>
    <xf numFmtId="0" fontId="5" fillId="0" borderId="1" xfId="0" applyFont="1" applyBorder="1" applyAlignment="1">
      <alignment horizontal="left" vertical="center"/>
    </xf>
    <xf numFmtId="0" fontId="5" fillId="4" borderId="1" xfId="0" applyFont="1" applyFill="1" applyBorder="1" applyAlignment="1">
      <alignment horizontal="center" vertical="center"/>
    </xf>
    <xf numFmtId="167" fontId="7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right" vertical="center" textRotation="90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3" fillId="0" borderId="1" xfId="3" applyFont="1" applyBorder="1" applyAlignment="1">
      <alignment horizontal="left" vertical="center"/>
    </xf>
    <xf numFmtId="0" fontId="3" fillId="0" borderId="7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textRotation="45"/>
    </xf>
    <xf numFmtId="164" fontId="3" fillId="0" borderId="7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right" vertical="center" textRotation="90"/>
    </xf>
    <xf numFmtId="0" fontId="3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164" fontId="5" fillId="4" borderId="1" xfId="0" applyNumberFormat="1" applyFont="1" applyFill="1" applyBorder="1" applyAlignment="1">
      <alignment vertical="center"/>
    </xf>
    <xf numFmtId="0" fontId="5" fillId="4" borderId="5" xfId="0" applyFont="1" applyFill="1" applyBorder="1" applyAlignment="1">
      <alignment horizontal="right" vertical="center"/>
    </xf>
    <xf numFmtId="164" fontId="5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170" fontId="13" fillId="0" borderId="1" xfId="3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5" fillId="10" borderId="11" xfId="0" applyFont="1" applyFill="1" applyBorder="1" applyAlignment="1">
      <alignment horizontal="center" vertical="center"/>
    </xf>
    <xf numFmtId="0" fontId="5" fillId="10" borderId="11" xfId="0" applyFont="1" applyFill="1" applyBorder="1" applyAlignment="1">
      <alignment horizontal="center" vertical="center" wrapText="1"/>
    </xf>
    <xf numFmtId="164" fontId="5" fillId="10" borderId="11" xfId="0" applyNumberFormat="1" applyFont="1" applyFill="1" applyBorder="1" applyAlignment="1">
      <alignment horizontal="center" vertical="center"/>
    </xf>
    <xf numFmtId="172" fontId="5" fillId="10" borderId="11" xfId="0" applyNumberFormat="1" applyFont="1" applyFill="1" applyBorder="1" applyAlignment="1">
      <alignment horizontal="center" vertical="center" wrapText="1"/>
    </xf>
    <xf numFmtId="172" fontId="5" fillId="10" borderId="11" xfId="0" applyNumberFormat="1" applyFont="1" applyFill="1" applyBorder="1" applyAlignment="1">
      <alignment horizontal="center" vertical="center"/>
    </xf>
    <xf numFmtId="2" fontId="5" fillId="10" borderId="11" xfId="0" applyNumberFormat="1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5" fillId="10" borderId="0" xfId="0" applyFont="1" applyFill="1" applyAlignment="1">
      <alignment horizontal="center" vertical="center" textRotation="90"/>
    </xf>
    <xf numFmtId="165" fontId="5" fillId="10" borderId="12" xfId="0" applyNumberFormat="1" applyFont="1" applyFill="1" applyBorder="1" applyAlignment="1">
      <alignment horizontal="center" vertical="center" wrapText="1"/>
    </xf>
    <xf numFmtId="0" fontId="5" fillId="10" borderId="12" xfId="0" applyFont="1" applyFill="1" applyBorder="1" applyAlignment="1">
      <alignment horizontal="left" vertical="center"/>
    </xf>
    <xf numFmtId="0" fontId="5" fillId="10" borderId="15" xfId="0" applyFont="1" applyFill="1" applyBorder="1" applyAlignment="1">
      <alignment horizontal="center" vertical="center"/>
    </xf>
    <xf numFmtId="0" fontId="5" fillId="10" borderId="16" xfId="0" applyFont="1" applyFill="1" applyBorder="1" applyAlignment="1">
      <alignment horizontal="center" vertical="center"/>
    </xf>
    <xf numFmtId="172" fontId="5" fillId="10" borderId="16" xfId="0" applyNumberFormat="1" applyFont="1" applyFill="1" applyBorder="1" applyAlignment="1">
      <alignment horizontal="center" vertical="center"/>
    </xf>
    <xf numFmtId="164" fontId="5" fillId="10" borderId="16" xfId="0" applyNumberFormat="1" applyFont="1" applyFill="1" applyBorder="1" applyAlignment="1">
      <alignment horizontal="center" vertical="center"/>
    </xf>
    <xf numFmtId="164" fontId="5" fillId="10" borderId="16" xfId="0" applyNumberFormat="1" applyFont="1" applyFill="1" applyBorder="1" applyAlignment="1">
      <alignment horizontal="center" vertical="center" wrapText="1"/>
    </xf>
    <xf numFmtId="2" fontId="5" fillId="10" borderId="17" xfId="0" applyNumberFormat="1" applyFont="1" applyFill="1" applyBorder="1" applyAlignment="1">
      <alignment horizontal="center" vertical="center"/>
    </xf>
    <xf numFmtId="0" fontId="5" fillId="10" borderId="17" xfId="0" applyFont="1" applyFill="1" applyBorder="1" applyAlignment="1">
      <alignment horizontal="center" vertical="center"/>
    </xf>
    <xf numFmtId="0" fontId="5" fillId="10" borderId="18" xfId="0" applyFont="1" applyFill="1" applyBorder="1" applyAlignment="1">
      <alignment horizontal="center" vertical="center" wrapText="1"/>
    </xf>
    <xf numFmtId="0" fontId="5" fillId="10" borderId="11" xfId="0" applyFont="1" applyFill="1" applyBorder="1" applyAlignment="1">
      <alignment horizontal="left" vertical="center"/>
    </xf>
    <xf numFmtId="0" fontId="19" fillId="10" borderId="0" xfId="0" applyFont="1" applyFill="1" applyAlignment="1">
      <alignment horizontal="center" vertical="center"/>
    </xf>
    <xf numFmtId="0" fontId="7" fillId="10" borderId="16" xfId="0" applyFont="1" applyFill="1" applyBorder="1" applyAlignment="1">
      <alignment horizontal="center" vertical="center"/>
    </xf>
    <xf numFmtId="2" fontId="23" fillId="5" borderId="13" xfId="0" applyNumberFormat="1" applyFont="1" applyFill="1" applyBorder="1" applyAlignment="1">
      <alignment horizontal="center" vertical="center"/>
    </xf>
    <xf numFmtId="0" fontId="23" fillId="5" borderId="19" xfId="0" applyFont="1" applyFill="1" applyBorder="1" applyAlignment="1">
      <alignment horizontal="right" vertical="center"/>
    </xf>
    <xf numFmtId="0" fontId="19" fillId="10" borderId="0" xfId="0" applyFont="1" applyFill="1" applyAlignment="1">
      <alignment horizontal="center" vertical="center" textRotation="90"/>
    </xf>
    <xf numFmtId="0" fontId="19" fillId="10" borderId="0" xfId="0" applyFont="1" applyFill="1" applyAlignment="1">
      <alignment horizontal="left" vertical="center"/>
    </xf>
    <xf numFmtId="0" fontId="19" fillId="0" borderId="20" xfId="0" applyFont="1" applyBorder="1" applyAlignment="1">
      <alignment vertical="center"/>
    </xf>
    <xf numFmtId="0" fontId="19" fillId="0" borderId="17" xfId="0" applyFont="1" applyBorder="1" applyAlignment="1">
      <alignment vertical="center" wrapText="1"/>
    </xf>
    <xf numFmtId="0" fontId="19" fillId="0" borderId="17" xfId="0" applyFont="1" applyBorder="1" applyAlignment="1">
      <alignment vertical="center"/>
    </xf>
    <xf numFmtId="0" fontId="19" fillId="0" borderId="23" xfId="0" applyFont="1" applyBorder="1" applyAlignment="1">
      <alignment vertical="center"/>
    </xf>
    <xf numFmtId="166" fontId="25" fillId="2" borderId="0" xfId="0" applyNumberFormat="1" applyFont="1" applyFill="1" applyAlignment="1">
      <alignment horizontal="left" vertical="center" indent="4"/>
    </xf>
    <xf numFmtId="165" fontId="19" fillId="4" borderId="1" xfId="0" applyNumberFormat="1" applyFont="1" applyFill="1" applyBorder="1" applyAlignment="1">
      <alignment vertical="center"/>
    </xf>
    <xf numFmtId="165" fontId="8" fillId="3" borderId="1" xfId="0" applyNumberFormat="1" applyFont="1" applyFill="1" applyBorder="1" applyAlignment="1">
      <alignment horizontal="left"/>
    </xf>
    <xf numFmtId="0" fontId="11" fillId="3" borderId="1" xfId="0" applyFont="1" applyFill="1" applyBorder="1" applyAlignment="1">
      <alignment horizontal="left" vertical="center" indent="1"/>
    </xf>
    <xf numFmtId="0" fontId="17" fillId="4" borderId="1" xfId="0" applyFont="1" applyFill="1" applyBorder="1" applyAlignment="1">
      <alignment horizontal="center" vertical="center"/>
    </xf>
    <xf numFmtId="169" fontId="14" fillId="7" borderId="1" xfId="0" applyNumberFormat="1" applyFont="1" applyFill="1" applyBorder="1" applyAlignment="1">
      <alignment horizontal="center" vertical="center"/>
    </xf>
    <xf numFmtId="49" fontId="13" fillId="0" borderId="1" xfId="3" quotePrefix="1" applyNumberFormat="1" applyFont="1" applyBorder="1" applyAlignment="1">
      <alignment horizontal="center"/>
    </xf>
    <xf numFmtId="0" fontId="26" fillId="0" borderId="1" xfId="3" applyFont="1" applyBorder="1" applyAlignment="1">
      <alignment vertical="center"/>
    </xf>
    <xf numFmtId="0" fontId="16" fillId="9" borderId="1" xfId="3" applyFont="1" applyFill="1" applyBorder="1" applyAlignment="1">
      <alignment horizontal="center" vertical="center"/>
    </xf>
    <xf numFmtId="167" fontId="7" fillId="0" borderId="1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49" fontId="13" fillId="0" borderId="4" xfId="3" quotePrefix="1" applyNumberFormat="1" applyFont="1" applyBorder="1" applyAlignment="1">
      <alignment horizontal="center" vertical="center"/>
    </xf>
    <xf numFmtId="49" fontId="13" fillId="0" borderId="1" xfId="3" quotePrefix="1" applyNumberFormat="1" applyFont="1" applyBorder="1" applyAlignment="1">
      <alignment horizontal="center" vertical="center"/>
    </xf>
    <xf numFmtId="0" fontId="13" fillId="0" borderId="1" xfId="3" applyFont="1" applyBorder="1" applyAlignment="1">
      <alignment vertical="top" wrapText="1"/>
    </xf>
    <xf numFmtId="0" fontId="16" fillId="0" borderId="1" xfId="3" applyFont="1" applyBorder="1" applyAlignment="1">
      <alignment horizontal="center" vertical="center"/>
    </xf>
    <xf numFmtId="49" fontId="13" fillId="0" borderId="4" xfId="3" quotePrefix="1" applyNumberFormat="1" applyFont="1" applyBorder="1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168" fontId="3" fillId="0" borderId="7" xfId="0" applyNumberFormat="1" applyFont="1" applyBorder="1" applyAlignment="1">
      <alignment horizontal="center" vertical="center"/>
    </xf>
    <xf numFmtId="0" fontId="13" fillId="0" borderId="1" xfId="3" applyFont="1" applyBorder="1" applyAlignment="1">
      <alignment vertical="center"/>
    </xf>
    <xf numFmtId="0" fontId="20" fillId="6" borderId="1" xfId="0" applyFont="1" applyFill="1" applyBorder="1" applyAlignment="1">
      <alignment horizontal="center" vertical="center"/>
    </xf>
    <xf numFmtId="0" fontId="13" fillId="0" borderId="5" xfId="3" applyFont="1" applyBorder="1" applyAlignment="1">
      <alignment vertical="center"/>
    </xf>
    <xf numFmtId="0" fontId="16" fillId="0" borderId="5" xfId="3" applyFont="1" applyBorder="1" applyAlignment="1">
      <alignment horizontal="center" vertical="center"/>
    </xf>
    <xf numFmtId="49" fontId="13" fillId="0" borderId="5" xfId="3" quotePrefix="1" applyNumberFormat="1" applyFont="1" applyBorder="1" applyAlignment="1">
      <alignment horizontal="center" vertical="center"/>
    </xf>
    <xf numFmtId="0" fontId="26" fillId="0" borderId="0" xfId="3" applyFont="1" applyAlignment="1">
      <alignment horizontal="center" vertical="center"/>
    </xf>
    <xf numFmtId="169" fontId="10" fillId="7" borderId="1" xfId="0" applyNumberFormat="1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49" fontId="13" fillId="0" borderId="7" xfId="3" quotePrefix="1" applyNumberFormat="1" applyFont="1" applyBorder="1" applyAlignment="1">
      <alignment horizontal="center"/>
    </xf>
    <xf numFmtId="0" fontId="16" fillId="13" borderId="1" xfId="3" applyFont="1" applyFill="1" applyBorder="1" applyAlignment="1">
      <alignment horizontal="center" vertical="center"/>
    </xf>
    <xf numFmtId="0" fontId="27" fillId="0" borderId="1" xfId="3" applyFont="1" applyBorder="1" applyAlignment="1">
      <alignment horizontal="left" vertical="center"/>
    </xf>
    <xf numFmtId="49" fontId="13" fillId="0" borderId="5" xfId="3" quotePrefix="1" applyNumberFormat="1" applyFont="1" applyBorder="1" applyAlignment="1">
      <alignment horizontal="center"/>
    </xf>
    <xf numFmtId="0" fontId="3" fillId="0" borderId="3" xfId="0" applyFont="1" applyBorder="1" applyAlignment="1">
      <alignment horizontal="center" vertical="center"/>
    </xf>
    <xf numFmtId="167" fontId="3" fillId="0" borderId="7" xfId="0" applyNumberFormat="1" applyFont="1" applyBorder="1" applyAlignment="1">
      <alignment horizontal="center" vertical="center"/>
    </xf>
    <xf numFmtId="2" fontId="3" fillId="0" borderId="7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textRotation="90"/>
    </xf>
    <xf numFmtId="0" fontId="3" fillId="0" borderId="5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17" fontId="13" fillId="0" borderId="1" xfId="3" quotePrefix="1" applyNumberFormat="1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6" borderId="24" xfId="0" applyFont="1" applyFill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textRotation="90"/>
    </xf>
    <xf numFmtId="0" fontId="3" fillId="14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173" fontId="3" fillId="0" borderId="5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5" fillId="4" borderId="0" xfId="0" applyFont="1" applyFill="1" applyAlignment="1">
      <alignment horizontal="right" vertical="center" textRotation="90"/>
    </xf>
    <xf numFmtId="0" fontId="5" fillId="4" borderId="9" xfId="0" applyFont="1" applyFill="1" applyBorder="1" applyAlignment="1">
      <alignment horizontal="right" vertical="center" textRotation="90"/>
    </xf>
    <xf numFmtId="0" fontId="13" fillId="0" borderId="1" xfId="3" applyFont="1" applyBorder="1" applyAlignment="1">
      <alignment horizontal="center"/>
    </xf>
    <xf numFmtId="0" fontId="2" fillId="0" borderId="3" xfId="0" applyFont="1" applyBorder="1"/>
    <xf numFmtId="0" fontId="3" fillId="13" borderId="0" xfId="0" applyFont="1" applyFill="1" applyAlignment="1">
      <alignment vertical="center"/>
    </xf>
    <xf numFmtId="0" fontId="3" fillId="13" borderId="1" xfId="0" applyFont="1" applyFill="1" applyBorder="1" applyAlignment="1">
      <alignment horizontal="center" vertical="center"/>
    </xf>
    <xf numFmtId="168" fontId="3" fillId="13" borderId="1" xfId="0" applyNumberFormat="1" applyFont="1" applyFill="1" applyBorder="1" applyAlignment="1">
      <alignment horizontal="center" vertical="center"/>
    </xf>
    <xf numFmtId="2" fontId="3" fillId="13" borderId="1" xfId="0" applyNumberFormat="1" applyFont="1" applyFill="1" applyBorder="1" applyAlignment="1">
      <alignment horizontal="center" vertical="center"/>
    </xf>
    <xf numFmtId="0" fontId="3" fillId="13" borderId="1" xfId="1" applyFont="1" applyFill="1" applyBorder="1" applyAlignment="1">
      <alignment horizontal="center" vertical="center"/>
    </xf>
    <xf numFmtId="0" fontId="13" fillId="13" borderId="1" xfId="3" applyFont="1" applyFill="1" applyBorder="1" applyAlignment="1">
      <alignment vertical="center"/>
    </xf>
    <xf numFmtId="0" fontId="13" fillId="13" borderId="1" xfId="3" applyFont="1" applyFill="1" applyBorder="1" applyAlignment="1">
      <alignment horizontal="left" vertical="center"/>
    </xf>
    <xf numFmtId="171" fontId="3" fillId="0" borderId="1" xfId="0" applyNumberFormat="1" applyFont="1" applyBorder="1" applyAlignment="1">
      <alignment horizontal="center" vertical="center"/>
    </xf>
    <xf numFmtId="173" fontId="3" fillId="0" borderId="7" xfId="0" applyNumberFormat="1" applyFont="1" applyBorder="1" applyAlignment="1">
      <alignment horizontal="center" vertical="center" wrapText="1"/>
    </xf>
    <xf numFmtId="0" fontId="16" fillId="0" borderId="7" xfId="3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72" fontId="7" fillId="0" borderId="0" xfId="0" applyNumberFormat="1" applyFont="1" applyAlignment="1">
      <alignment horizontal="center" vertical="center" wrapText="1"/>
    </xf>
    <xf numFmtId="172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textRotation="90"/>
    </xf>
    <xf numFmtId="0" fontId="7" fillId="0" borderId="0" xfId="0" applyFont="1" applyAlignment="1">
      <alignment horizontal="left" vertical="center"/>
    </xf>
    <xf numFmtId="49" fontId="21" fillId="11" borderId="14" xfId="0" applyNumberFormat="1" applyFont="1" applyFill="1" applyBorder="1" applyAlignment="1">
      <alignment horizontal="center" vertical="center" wrapText="1"/>
    </xf>
    <xf numFmtId="49" fontId="28" fillId="11" borderId="14" xfId="0" applyNumberFormat="1" applyFont="1" applyFill="1" applyBorder="1" applyAlignment="1">
      <alignment horizontal="center" vertical="center" wrapText="1"/>
    </xf>
    <xf numFmtId="0" fontId="19" fillId="10" borderId="19" xfId="0" applyFont="1" applyFill="1" applyBorder="1" applyAlignment="1">
      <alignment vertical="center"/>
    </xf>
    <xf numFmtId="0" fontId="19" fillId="10" borderId="12" xfId="0" applyFont="1" applyFill="1" applyBorder="1" applyAlignment="1">
      <alignment horizontal="center" vertical="center" wrapText="1"/>
    </xf>
    <xf numFmtId="49" fontId="32" fillId="15" borderId="14" xfId="0" applyNumberFormat="1" applyFont="1" applyFill="1" applyBorder="1" applyAlignment="1">
      <alignment horizontal="center" vertical="center" wrapText="1"/>
    </xf>
    <xf numFmtId="169" fontId="32" fillId="2" borderId="6" xfId="0" applyNumberFormat="1" applyFont="1" applyFill="1" applyBorder="1" applyAlignment="1">
      <alignment horizontal="center" vertical="center"/>
    </xf>
    <xf numFmtId="49" fontId="33" fillId="0" borderId="25" xfId="0" applyNumberFormat="1" applyFont="1" applyBorder="1" applyAlignment="1">
      <alignment horizontal="center" vertical="center"/>
    </xf>
    <xf numFmtId="0" fontId="13" fillId="4" borderId="1" xfId="3" applyFont="1" applyFill="1" applyBorder="1" applyAlignment="1">
      <alignment horizontal="left" vertical="center"/>
    </xf>
    <xf numFmtId="0" fontId="16" fillId="4" borderId="1" xfId="3" applyFont="1" applyFill="1" applyBorder="1" applyAlignment="1">
      <alignment horizontal="center" vertical="center"/>
    </xf>
    <xf numFmtId="0" fontId="13" fillId="4" borderId="1" xfId="3" applyFont="1" applyFill="1" applyBorder="1" applyAlignment="1">
      <alignment vertical="center"/>
    </xf>
    <xf numFmtId="49" fontId="13" fillId="4" borderId="1" xfId="3" quotePrefix="1" applyNumberFormat="1" applyFont="1" applyFill="1" applyBorder="1" applyAlignment="1">
      <alignment horizontal="center"/>
    </xf>
    <xf numFmtId="170" fontId="13" fillId="4" borderId="1" xfId="3" applyNumberFormat="1" applyFont="1" applyFill="1" applyBorder="1" applyAlignment="1">
      <alignment horizontal="center" vertical="center"/>
    </xf>
    <xf numFmtId="169" fontId="32" fillId="4" borderId="0" xfId="0" applyNumberFormat="1" applyFont="1" applyFill="1" applyAlignment="1">
      <alignment horizontal="center" vertical="center"/>
    </xf>
    <xf numFmtId="169" fontId="14" fillId="4" borderId="1" xfId="0" applyNumberFormat="1" applyFont="1" applyFill="1" applyBorder="1" applyAlignment="1">
      <alignment horizontal="center" vertical="center"/>
    </xf>
    <xf numFmtId="0" fontId="3" fillId="16" borderId="1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164" fontId="3" fillId="4" borderId="0" xfId="0" applyNumberFormat="1" applyFont="1" applyFill="1" applyAlignment="1">
      <alignment horizontal="center" vertical="center"/>
    </xf>
    <xf numFmtId="168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vertical="center"/>
    </xf>
    <xf numFmtId="0" fontId="7" fillId="12" borderId="0" xfId="0" applyFont="1" applyFill="1" applyAlignment="1">
      <alignment horizontal="left" vertical="center"/>
    </xf>
    <xf numFmtId="0" fontId="1" fillId="0" borderId="1" xfId="3" applyFont="1" applyBorder="1" applyAlignment="1">
      <alignment vertical="center"/>
    </xf>
    <xf numFmtId="0" fontId="34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169" fontId="28" fillId="2" borderId="6" xfId="0" applyNumberFormat="1" applyFont="1" applyFill="1" applyBorder="1" applyAlignment="1">
      <alignment horizontal="center" vertical="center"/>
    </xf>
    <xf numFmtId="49" fontId="37" fillId="0" borderId="25" xfId="0" applyNumberFormat="1" applyFont="1" applyBorder="1" applyAlignment="1">
      <alignment horizontal="center" vertical="center"/>
    </xf>
    <xf numFmtId="169" fontId="6" fillId="0" borderId="1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167" fontId="7" fillId="5" borderId="7" xfId="0" applyNumberFormat="1" applyFont="1" applyFill="1" applyBorder="1" applyAlignment="1">
      <alignment horizontal="center" vertical="center"/>
    </xf>
    <xf numFmtId="0" fontId="2" fillId="17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/>
    </xf>
    <xf numFmtId="0" fontId="35" fillId="4" borderId="0" xfId="0" applyFont="1" applyFill="1" applyAlignment="1">
      <alignment horizontal="center" vertical="center"/>
    </xf>
    <xf numFmtId="0" fontId="1" fillId="4" borderId="1" xfId="3" applyFont="1" applyFill="1" applyBorder="1" applyAlignment="1">
      <alignment vertical="center"/>
    </xf>
    <xf numFmtId="169" fontId="28" fillId="4" borderId="6" xfId="0" applyNumberFormat="1" applyFont="1" applyFill="1" applyBorder="1" applyAlignment="1">
      <alignment horizontal="center" vertical="center"/>
    </xf>
    <xf numFmtId="169" fontId="6" fillId="4" borderId="1" xfId="0" applyNumberFormat="1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 textRotation="90"/>
    </xf>
    <xf numFmtId="0" fontId="3" fillId="16" borderId="9" xfId="0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2" fontId="7" fillId="4" borderId="0" xfId="0" applyNumberFormat="1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164" fontId="7" fillId="4" borderId="0" xfId="0" applyNumberFormat="1" applyFont="1" applyFill="1" applyAlignment="1">
      <alignment horizontal="center" vertical="center"/>
    </xf>
    <xf numFmtId="172" fontId="7" fillId="4" borderId="0" xfId="0" applyNumberFormat="1" applyFont="1" applyFill="1" applyAlignment="1">
      <alignment horizontal="center" vertical="center"/>
    </xf>
    <xf numFmtId="172" fontId="7" fillId="4" borderId="0" xfId="0" applyNumberFormat="1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35" fillId="18" borderId="0" xfId="0" applyFont="1" applyFill="1" applyAlignment="1">
      <alignment horizontal="center" vertical="center"/>
    </xf>
    <xf numFmtId="0" fontId="1" fillId="18" borderId="1" xfId="3" applyFont="1" applyFill="1" applyBorder="1" applyAlignment="1">
      <alignment vertical="center"/>
    </xf>
    <xf numFmtId="49" fontId="13" fillId="18" borderId="1" xfId="3" quotePrefix="1" applyNumberFormat="1" applyFont="1" applyFill="1" applyBorder="1" applyAlignment="1">
      <alignment horizontal="center"/>
    </xf>
    <xf numFmtId="0" fontId="5" fillId="18" borderId="1" xfId="0" applyFont="1" applyFill="1" applyBorder="1" applyAlignment="1">
      <alignment horizontal="center" vertical="center"/>
    </xf>
    <xf numFmtId="0" fontId="7" fillId="18" borderId="0" xfId="0" applyFont="1" applyFill="1" applyAlignment="1">
      <alignment horizontal="center" vertical="center" textRotation="90"/>
    </xf>
    <xf numFmtId="0" fontId="7" fillId="18" borderId="0" xfId="0" applyFont="1" applyFill="1" applyAlignment="1">
      <alignment horizontal="center" vertical="center"/>
    </xf>
    <xf numFmtId="167" fontId="7" fillId="18" borderId="1" xfId="0" applyNumberFormat="1" applyFont="1" applyFill="1" applyBorder="1" applyAlignment="1">
      <alignment horizontal="center" vertical="center"/>
    </xf>
    <xf numFmtId="2" fontId="7" fillId="18" borderId="0" xfId="0" applyNumberFormat="1" applyFont="1" applyFill="1" applyAlignment="1">
      <alignment horizontal="center" vertical="center"/>
    </xf>
    <xf numFmtId="0" fontId="5" fillId="18" borderId="0" xfId="0" applyFont="1" applyFill="1" applyAlignment="1">
      <alignment horizontal="center" vertical="center"/>
    </xf>
    <xf numFmtId="164" fontId="7" fillId="18" borderId="0" xfId="0" applyNumberFormat="1" applyFont="1" applyFill="1" applyAlignment="1">
      <alignment horizontal="center" vertical="center"/>
    </xf>
    <xf numFmtId="172" fontId="7" fillId="18" borderId="0" xfId="0" applyNumberFormat="1" applyFont="1" applyFill="1" applyAlignment="1">
      <alignment horizontal="center" vertical="center"/>
    </xf>
    <xf numFmtId="172" fontId="7" fillId="18" borderId="0" xfId="0" applyNumberFormat="1" applyFont="1" applyFill="1" applyAlignment="1">
      <alignment horizontal="center" vertical="center" wrapText="1"/>
    </xf>
    <xf numFmtId="0" fontId="2" fillId="18" borderId="0" xfId="0" applyFont="1" applyFill="1" applyAlignment="1">
      <alignment horizontal="center" vertical="center"/>
    </xf>
    <xf numFmtId="0" fontId="39" fillId="18" borderId="0" xfId="0" applyFont="1" applyFill="1" applyAlignment="1">
      <alignment horizontal="left" vertical="center"/>
    </xf>
    <xf numFmtId="166" fontId="6" fillId="0" borderId="1" xfId="0" applyNumberFormat="1" applyFont="1" applyBorder="1" applyAlignment="1">
      <alignment horizontal="center" vertical="center"/>
    </xf>
    <xf numFmtId="0" fontId="38" fillId="12" borderId="26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textRotation="45"/>
    </xf>
    <xf numFmtId="0" fontId="3" fillId="14" borderId="0" xfId="0" applyFont="1" applyFill="1" applyAlignment="1">
      <alignment horizontal="center" vertical="center"/>
    </xf>
    <xf numFmtId="169" fontId="28" fillId="9" borderId="6" xfId="0" applyNumberFormat="1" applyFont="1" applyFill="1" applyBorder="1" applyAlignment="1">
      <alignment horizontal="center" vertical="center"/>
    </xf>
    <xf numFmtId="166" fontId="28" fillId="9" borderId="6" xfId="0" applyNumberFormat="1" applyFont="1" applyFill="1" applyBorder="1" applyAlignment="1">
      <alignment horizontal="center" vertical="center"/>
    </xf>
    <xf numFmtId="169" fontId="32" fillId="9" borderId="6" xfId="0" applyNumberFormat="1" applyFont="1" applyFill="1" applyBorder="1" applyAlignment="1">
      <alignment horizontal="center" vertical="center"/>
    </xf>
    <xf numFmtId="49" fontId="40" fillId="0" borderId="25" xfId="0" applyNumberFormat="1" applyFont="1" applyBorder="1" applyAlignment="1">
      <alignment horizontal="center" vertical="center"/>
    </xf>
    <xf numFmtId="0" fontId="39" fillId="0" borderId="0" xfId="0" applyFont="1" applyAlignment="1">
      <alignment horizontal="left" vertical="center"/>
    </xf>
    <xf numFmtId="0" fontId="3" fillId="0" borderId="27" xfId="0" applyFont="1" applyBorder="1" applyAlignment="1">
      <alignment horizontal="center" vertical="center"/>
    </xf>
    <xf numFmtId="0" fontId="17" fillId="0" borderId="23" xfId="6" applyFont="1" applyBorder="1" applyAlignment="1">
      <alignment vertical="center"/>
    </xf>
    <xf numFmtId="0" fontId="17" fillId="0" borderId="17" xfId="6" applyFont="1" applyBorder="1" applyAlignment="1">
      <alignment vertical="center"/>
    </xf>
    <xf numFmtId="0" fontId="17" fillId="0" borderId="17" xfId="6" applyFont="1" applyBorder="1" applyAlignment="1">
      <alignment vertical="center" wrapText="1"/>
    </xf>
    <xf numFmtId="0" fontId="17" fillId="0" borderId="20" xfId="6" applyFont="1" applyBorder="1" applyAlignment="1">
      <alignment vertical="center"/>
    </xf>
    <xf numFmtId="0" fontId="17" fillId="10" borderId="18" xfId="6" applyFont="1" applyFill="1" applyBorder="1" applyAlignment="1">
      <alignment horizontal="center" vertical="center" wrapText="1"/>
    </xf>
    <xf numFmtId="0" fontId="17" fillId="10" borderId="0" xfId="6" applyFont="1" applyFill="1" applyAlignment="1">
      <alignment horizontal="center" vertical="center"/>
    </xf>
    <xf numFmtId="0" fontId="17" fillId="10" borderId="11" xfId="6" applyFont="1" applyFill="1" applyBorder="1" applyAlignment="1">
      <alignment horizontal="left" vertical="center"/>
    </xf>
    <xf numFmtId="49" fontId="43" fillId="12" borderId="14" xfId="6" applyNumberFormat="1" applyFont="1" applyFill="1" applyBorder="1" applyAlignment="1">
      <alignment horizontal="center" vertical="center" wrapText="1"/>
    </xf>
    <xf numFmtId="49" fontId="44" fillId="12" borderId="14" xfId="6" applyNumberFormat="1" applyFont="1" applyFill="1" applyBorder="1" applyAlignment="1">
      <alignment horizontal="center" vertical="center" wrapText="1"/>
    </xf>
    <xf numFmtId="0" fontId="45" fillId="10" borderId="0" xfId="6" applyFont="1" applyFill="1" applyAlignment="1">
      <alignment horizontal="center" vertical="center"/>
    </xf>
    <xf numFmtId="0" fontId="17" fillId="10" borderId="12" xfId="6" applyFont="1" applyFill="1" applyBorder="1" applyAlignment="1">
      <alignment horizontal="left" vertical="center"/>
    </xf>
    <xf numFmtId="165" fontId="17" fillId="10" borderId="12" xfId="6" applyNumberFormat="1" applyFont="1" applyFill="1" applyBorder="1" applyAlignment="1">
      <alignment horizontal="center" vertical="center" wrapText="1"/>
    </xf>
    <xf numFmtId="49" fontId="46" fillId="15" borderId="14" xfId="6" applyNumberFormat="1" applyFont="1" applyFill="1" applyBorder="1" applyAlignment="1">
      <alignment horizontal="center" vertical="center" wrapText="1"/>
    </xf>
    <xf numFmtId="49" fontId="47" fillId="10" borderId="28" xfId="6" applyNumberFormat="1" applyFont="1" applyFill="1" applyBorder="1" applyAlignment="1">
      <alignment horizontal="center" vertical="center" wrapText="1"/>
    </xf>
    <xf numFmtId="0" fontId="17" fillId="0" borderId="0" xfId="6" applyFont="1" applyAlignment="1">
      <alignment horizontal="left" vertical="center"/>
    </xf>
    <xf numFmtId="0" fontId="17" fillId="0" borderId="0" xfId="6" applyFont="1" applyAlignment="1">
      <alignment horizontal="center" vertical="center"/>
    </xf>
    <xf numFmtId="0" fontId="17" fillId="0" borderId="0" xfId="6" applyFont="1" applyAlignment="1">
      <alignment horizontal="center" vertical="center" wrapText="1"/>
    </xf>
    <xf numFmtId="166" fontId="42" fillId="0" borderId="0" xfId="6" applyNumberFormat="1" applyFont="1" applyAlignment="1">
      <alignment horizontal="center" vertical="center" wrapText="1"/>
    </xf>
    <xf numFmtId="49" fontId="33" fillId="0" borderId="0" xfId="6" applyNumberFormat="1" applyFont="1" applyAlignment="1">
      <alignment horizontal="center" vertical="center" wrapText="1"/>
    </xf>
    <xf numFmtId="49" fontId="42" fillId="0" borderId="0" xfId="6" applyNumberFormat="1" applyFont="1" applyAlignment="1">
      <alignment horizontal="center" vertical="center" wrapText="1"/>
    </xf>
    <xf numFmtId="0" fontId="45" fillId="0" borderId="0" xfId="6" applyFont="1" applyAlignment="1">
      <alignment horizontal="center" vertical="center"/>
    </xf>
    <xf numFmtId="0" fontId="17" fillId="0" borderId="3" xfId="6" applyFont="1" applyBorder="1" applyAlignment="1">
      <alignment horizontal="center" vertical="center"/>
    </xf>
    <xf numFmtId="0" fontId="16" fillId="0" borderId="3" xfId="3" applyFont="1" applyBorder="1" applyAlignment="1">
      <alignment horizontal="center" vertical="center"/>
    </xf>
    <xf numFmtId="0" fontId="45" fillId="0" borderId="26" xfId="6" applyFont="1" applyBorder="1" applyAlignment="1">
      <alignment horizontal="center" vertical="center"/>
    </xf>
    <xf numFmtId="0" fontId="16" fillId="0" borderId="1" xfId="3" applyFont="1" applyBorder="1" applyAlignment="1">
      <alignment horizontal="left" vertical="center"/>
    </xf>
    <xf numFmtId="0" fontId="16" fillId="0" borderId="4" xfId="3" applyFont="1" applyBorder="1" applyAlignment="1">
      <alignment horizontal="center" vertical="center"/>
    </xf>
    <xf numFmtId="0" fontId="49" fillId="0" borderId="3" xfId="3" applyFont="1" applyBorder="1" applyAlignment="1">
      <alignment vertical="center"/>
    </xf>
    <xf numFmtId="0" fontId="49" fillId="0" borderId="3" xfId="3" applyFont="1" applyBorder="1" applyAlignment="1">
      <alignment horizontal="center" vertical="center"/>
    </xf>
    <xf numFmtId="170" fontId="49" fillId="8" borderId="1" xfId="3" applyNumberFormat="1" applyFont="1" applyFill="1" applyBorder="1" applyAlignment="1">
      <alignment horizontal="center" vertical="center"/>
    </xf>
    <xf numFmtId="169" fontId="50" fillId="0" borderId="6" xfId="6" applyNumberFormat="1" applyFont="1" applyBorder="1" applyAlignment="1">
      <alignment horizontal="center" vertical="center"/>
    </xf>
    <xf numFmtId="169" fontId="51" fillId="7" borderId="6" xfId="6" applyNumberFormat="1" applyFont="1" applyFill="1" applyBorder="1" applyAlignment="1">
      <alignment horizontal="center" vertical="center"/>
    </xf>
    <xf numFmtId="0" fontId="45" fillId="0" borderId="0" xfId="6" applyFont="1" applyAlignment="1">
      <alignment vertical="center"/>
    </xf>
    <xf numFmtId="170" fontId="49" fillId="0" borderId="1" xfId="3" applyNumberFormat="1" applyFont="1" applyBorder="1" applyAlignment="1">
      <alignment horizontal="center" vertical="center"/>
    </xf>
    <xf numFmtId="0" fontId="52" fillId="0" borderId="4" xfId="3" applyFont="1" applyBorder="1" applyAlignment="1">
      <alignment horizontal="center" vertical="center"/>
    </xf>
    <xf numFmtId="0" fontId="53" fillId="0" borderId="0" xfId="6" applyFont="1" applyAlignment="1">
      <alignment horizontal="center" vertical="center" wrapText="1"/>
    </xf>
    <xf numFmtId="166" fontId="52" fillId="0" borderId="3" xfId="7" applyNumberFormat="1" applyFont="1" applyFill="1" applyBorder="1" applyAlignment="1">
      <alignment horizontal="center" vertical="center"/>
    </xf>
    <xf numFmtId="175" fontId="16" fillId="0" borderId="3" xfId="8" applyFont="1" applyFill="1" applyBorder="1" applyAlignment="1">
      <alignment horizontal="center" vertical="center"/>
    </xf>
    <xf numFmtId="169" fontId="51" fillId="7" borderId="30" xfId="6" applyNumberFormat="1" applyFont="1" applyFill="1" applyBorder="1" applyAlignment="1">
      <alignment horizontal="center" vertical="center"/>
    </xf>
    <xf numFmtId="169" fontId="50" fillId="0" borderId="31" xfId="6" applyNumberFormat="1" applyFont="1" applyBorder="1" applyAlignment="1">
      <alignment horizontal="center" vertical="center"/>
    </xf>
    <xf numFmtId="169" fontId="51" fillId="7" borderId="32" xfId="6" applyNumberFormat="1" applyFont="1" applyFill="1" applyBorder="1" applyAlignment="1">
      <alignment horizontal="center" vertical="center"/>
    </xf>
    <xf numFmtId="169" fontId="50" fillId="0" borderId="33" xfId="6" applyNumberFormat="1" applyFont="1" applyBorder="1" applyAlignment="1">
      <alignment horizontal="center" vertical="center"/>
    </xf>
    <xf numFmtId="169" fontId="50" fillId="0" borderId="34" xfId="6" applyNumberFormat="1" applyFont="1" applyBorder="1" applyAlignment="1">
      <alignment horizontal="center" vertical="center"/>
    </xf>
    <xf numFmtId="0" fontId="45" fillId="0" borderId="35" xfId="6" applyFont="1" applyBorder="1" applyAlignment="1">
      <alignment vertical="center"/>
    </xf>
    <xf numFmtId="169" fontId="50" fillId="0" borderId="36" xfId="6" applyNumberFormat="1" applyFont="1" applyBorder="1" applyAlignment="1">
      <alignment horizontal="center" vertical="center"/>
    </xf>
    <xf numFmtId="169" fontId="51" fillId="7" borderId="37" xfId="6" applyNumberFormat="1" applyFont="1" applyFill="1" applyBorder="1" applyAlignment="1">
      <alignment horizontal="center" vertical="center"/>
    </xf>
    <xf numFmtId="0" fontId="17" fillId="4" borderId="5" xfId="6" applyFont="1" applyFill="1" applyBorder="1" applyAlignment="1">
      <alignment horizontal="left" vertical="center"/>
    </xf>
    <xf numFmtId="0" fontId="17" fillId="4" borderId="38" xfId="6" applyFont="1" applyFill="1" applyBorder="1" applyAlignment="1">
      <alignment horizontal="left" vertical="center"/>
    </xf>
    <xf numFmtId="0" fontId="17" fillId="4" borderId="3" xfId="6" applyFont="1" applyFill="1" applyBorder="1" applyAlignment="1">
      <alignment vertical="center"/>
    </xf>
    <xf numFmtId="0" fontId="53" fillId="4" borderId="3" xfId="6" applyFont="1" applyFill="1" applyBorder="1" applyAlignment="1">
      <alignment vertical="center"/>
    </xf>
    <xf numFmtId="0" fontId="53" fillId="4" borderId="5" xfId="6" applyFont="1" applyFill="1" applyBorder="1" applyAlignment="1">
      <alignment vertical="center"/>
    </xf>
    <xf numFmtId="0" fontId="54" fillId="4" borderId="5" xfId="6" applyFont="1" applyFill="1" applyBorder="1" applyAlignment="1">
      <alignment vertical="center"/>
    </xf>
    <xf numFmtId="0" fontId="17" fillId="4" borderId="5" xfId="6" applyFont="1" applyFill="1" applyBorder="1" applyAlignment="1">
      <alignment vertical="center"/>
    </xf>
    <xf numFmtId="0" fontId="17" fillId="0" borderId="1" xfId="6" applyFont="1" applyBorder="1" applyAlignment="1">
      <alignment horizontal="left" vertical="center"/>
    </xf>
    <xf numFmtId="0" fontId="53" fillId="0" borderId="3" xfId="6" applyFont="1" applyBorder="1" applyAlignment="1">
      <alignment horizontal="center" vertical="center" wrapText="1"/>
    </xf>
    <xf numFmtId="0" fontId="54" fillId="0" borderId="3" xfId="6" applyFont="1" applyBorder="1" applyAlignment="1">
      <alignment horizontal="center" vertical="center" wrapText="1"/>
    </xf>
    <xf numFmtId="0" fontId="17" fillId="4" borderId="1" xfId="6" applyFont="1" applyFill="1" applyBorder="1" applyAlignment="1">
      <alignment horizontal="left" vertical="center"/>
    </xf>
    <xf numFmtId="0" fontId="17" fillId="4" borderId="4" xfId="6" applyFont="1" applyFill="1" applyBorder="1" applyAlignment="1">
      <alignment horizontal="left" vertical="center"/>
    </xf>
    <xf numFmtId="176" fontId="53" fillId="4" borderId="1" xfId="6" applyNumberFormat="1" applyFont="1" applyFill="1" applyBorder="1" applyAlignment="1">
      <alignment vertical="center"/>
    </xf>
    <xf numFmtId="176" fontId="54" fillId="4" borderId="1" xfId="6" applyNumberFormat="1" applyFont="1" applyFill="1" applyBorder="1" applyAlignment="1">
      <alignment vertical="center"/>
    </xf>
    <xf numFmtId="176" fontId="17" fillId="4" borderId="1" xfId="6" applyNumberFormat="1" applyFont="1" applyFill="1" applyBorder="1" applyAlignment="1">
      <alignment vertical="center"/>
    </xf>
    <xf numFmtId="0" fontId="17" fillId="4" borderId="0" xfId="6" applyFont="1" applyFill="1" applyAlignment="1">
      <alignment horizontal="left" vertical="center"/>
    </xf>
    <xf numFmtId="176" fontId="53" fillId="4" borderId="0" xfId="6" applyNumberFormat="1" applyFont="1" applyFill="1" applyAlignment="1">
      <alignment vertical="center"/>
    </xf>
    <xf numFmtId="176" fontId="54" fillId="4" borderId="0" xfId="6" applyNumberFormat="1" applyFont="1" applyFill="1" applyAlignment="1">
      <alignment vertical="center"/>
    </xf>
    <xf numFmtId="176" fontId="17" fillId="4" borderId="0" xfId="6" applyNumberFormat="1" applyFont="1" applyFill="1" applyAlignment="1">
      <alignment vertical="center"/>
    </xf>
    <xf numFmtId="49" fontId="47" fillId="10" borderId="14" xfId="6" applyNumberFormat="1" applyFont="1" applyFill="1" applyBorder="1" applyAlignment="1">
      <alignment horizontal="center" vertical="center" wrapText="1"/>
    </xf>
    <xf numFmtId="0" fontId="17" fillId="0" borderId="4" xfId="6" applyFont="1" applyBorder="1" applyAlignment="1">
      <alignment horizontal="left" vertical="center"/>
    </xf>
    <xf numFmtId="0" fontId="17" fillId="0" borderId="3" xfId="6" applyFont="1" applyBorder="1" applyAlignment="1">
      <alignment vertical="center"/>
    </xf>
    <xf numFmtId="0" fontId="53" fillId="0" borderId="3" xfId="6" applyFont="1" applyBorder="1" applyAlignment="1">
      <alignment vertical="center"/>
    </xf>
    <xf numFmtId="169" fontId="50" fillId="0" borderId="39" xfId="6" applyNumberFormat="1" applyFont="1" applyBorder="1" applyAlignment="1">
      <alignment horizontal="center" vertical="center"/>
    </xf>
    <xf numFmtId="0" fontId="53" fillId="4" borderId="7" xfId="6" applyFont="1" applyFill="1" applyBorder="1" applyAlignment="1">
      <alignment vertical="center"/>
    </xf>
    <xf numFmtId="0" fontId="54" fillId="4" borderId="7" xfId="6" applyFont="1" applyFill="1" applyBorder="1" applyAlignment="1">
      <alignment vertical="center"/>
    </xf>
    <xf numFmtId="0" fontId="17" fillId="4" borderId="7" xfId="6" applyFont="1" applyFill="1" applyBorder="1" applyAlignment="1">
      <alignment vertical="center"/>
    </xf>
    <xf numFmtId="167" fontId="53" fillId="0" borderId="1" xfId="6" applyNumberFormat="1" applyFont="1" applyBorder="1" applyAlignment="1">
      <alignment horizontal="center" vertical="center"/>
    </xf>
    <xf numFmtId="0" fontId="16" fillId="9" borderId="4" xfId="3" applyFont="1" applyFill="1" applyBorder="1" applyAlignment="1">
      <alignment horizontal="center" vertical="center"/>
    </xf>
    <xf numFmtId="167" fontId="31" fillId="0" borderId="1" xfId="6" applyNumberFormat="1" applyFont="1" applyBorder="1" applyAlignment="1">
      <alignment horizontal="center" vertical="center"/>
    </xf>
    <xf numFmtId="169" fontId="33" fillId="0" borderId="6" xfId="6" applyNumberFormat="1" applyFont="1" applyBorder="1" applyAlignment="1">
      <alignment horizontal="center" vertical="center"/>
    </xf>
    <xf numFmtId="169" fontId="42" fillId="7" borderId="6" xfId="6" applyNumberFormat="1" applyFont="1" applyFill="1" applyBorder="1" applyAlignment="1">
      <alignment horizontal="center" vertical="center"/>
    </xf>
    <xf numFmtId="0" fontId="17" fillId="0" borderId="4" xfId="6" applyFont="1" applyBorder="1" applyAlignment="1">
      <alignment horizontal="center" vertical="center"/>
    </xf>
    <xf numFmtId="0" fontId="16" fillId="0" borderId="3" xfId="3" applyFont="1" applyBorder="1" applyAlignment="1">
      <alignment vertical="center"/>
    </xf>
    <xf numFmtId="166" fontId="56" fillId="0" borderId="3" xfId="7" applyNumberFormat="1" applyFont="1" applyFill="1" applyBorder="1" applyAlignment="1">
      <alignment horizontal="center" vertical="center"/>
    </xf>
    <xf numFmtId="175" fontId="57" fillId="0" borderId="3" xfId="8" applyFont="1" applyFill="1" applyBorder="1" applyAlignment="1">
      <alignment horizontal="center" vertical="center"/>
    </xf>
    <xf numFmtId="167" fontId="31" fillId="0" borderId="5" xfId="6" applyNumberFormat="1" applyFont="1" applyBorder="1" applyAlignment="1">
      <alignment horizontal="center" vertical="center"/>
    </xf>
    <xf numFmtId="0" fontId="53" fillId="4" borderId="1" xfId="6" applyFont="1" applyFill="1" applyBorder="1" applyAlignment="1">
      <alignment vertical="center"/>
    </xf>
    <xf numFmtId="0" fontId="54" fillId="4" borderId="1" xfId="6" applyFont="1" applyFill="1" applyBorder="1" applyAlignment="1">
      <alignment vertical="center"/>
    </xf>
    <xf numFmtId="0" fontId="17" fillId="4" borderId="1" xfId="6" applyFont="1" applyFill="1" applyBorder="1" applyAlignment="1">
      <alignment vertical="center"/>
    </xf>
    <xf numFmtId="0" fontId="54" fillId="4" borderId="0" xfId="6" applyFont="1" applyFill="1" applyAlignment="1">
      <alignment vertical="center"/>
    </xf>
    <xf numFmtId="0" fontId="17" fillId="4" borderId="0" xfId="6" applyFont="1" applyFill="1" applyAlignment="1">
      <alignment vertical="center"/>
    </xf>
    <xf numFmtId="0" fontId="58" fillId="0" borderId="1" xfId="3" applyFont="1" applyBorder="1" applyAlignment="1">
      <alignment horizontal="center" vertical="center"/>
    </xf>
    <xf numFmtId="0" fontId="59" fillId="0" borderId="3" xfId="6" applyFont="1" applyBorder="1" applyAlignment="1">
      <alignment vertical="center"/>
    </xf>
    <xf numFmtId="0" fontId="48" fillId="0" borderId="8" xfId="6" applyFont="1" applyBorder="1" applyAlignment="1">
      <alignment horizontal="center" textRotation="45"/>
    </xf>
    <xf numFmtId="0" fontId="60" fillId="0" borderId="0" xfId="6" applyFont="1"/>
    <xf numFmtId="0" fontId="61" fillId="0" borderId="3" xfId="1" applyFont="1" applyBorder="1" applyAlignment="1">
      <alignment vertical="center"/>
    </xf>
    <xf numFmtId="0" fontId="53" fillId="4" borderId="1" xfId="6" applyFont="1" applyFill="1" applyBorder="1" applyAlignment="1">
      <alignment horizontal="right" vertical="center"/>
    </xf>
    <xf numFmtId="0" fontId="54" fillId="4" borderId="1" xfId="6" applyFont="1" applyFill="1" applyBorder="1" applyAlignment="1">
      <alignment horizontal="right" vertical="center"/>
    </xf>
    <xf numFmtId="0" fontId="17" fillId="4" borderId="1" xfId="6" applyFont="1" applyFill="1" applyBorder="1" applyAlignment="1">
      <alignment horizontal="right" vertical="center"/>
    </xf>
    <xf numFmtId="0" fontId="62" fillId="3" borderId="1" xfId="6" applyFont="1" applyFill="1" applyBorder="1" applyAlignment="1">
      <alignment horizontal="left" vertical="center"/>
    </xf>
    <xf numFmtId="0" fontId="62" fillId="3" borderId="4" xfId="6" applyFont="1" applyFill="1" applyBorder="1" applyAlignment="1">
      <alignment horizontal="left" vertical="center"/>
    </xf>
    <xf numFmtId="0" fontId="62" fillId="3" borderId="3" xfId="6" applyFont="1" applyFill="1" applyBorder="1" applyAlignment="1">
      <alignment horizontal="left" vertical="center" indent="1"/>
    </xf>
    <xf numFmtId="0" fontId="16" fillId="3" borderId="1" xfId="6" applyFont="1" applyFill="1" applyBorder="1" applyAlignment="1">
      <alignment horizontal="left"/>
    </xf>
    <xf numFmtId="165" fontId="16" fillId="3" borderId="3" xfId="6" applyNumberFormat="1" applyFont="1" applyFill="1" applyBorder="1" applyAlignment="1">
      <alignment horizontal="left"/>
    </xf>
    <xf numFmtId="0" fontId="60" fillId="0" borderId="0" xfId="6" applyFont="1" applyAlignment="1">
      <alignment vertical="center"/>
    </xf>
    <xf numFmtId="0" fontId="60" fillId="0" borderId="0" xfId="6" applyFont="1" applyAlignment="1">
      <alignment horizontal="left" vertical="center"/>
    </xf>
    <xf numFmtId="0" fontId="60" fillId="0" borderId="0" xfId="6" applyFont="1" applyAlignment="1">
      <alignment horizontal="left" vertical="center" indent="4"/>
    </xf>
    <xf numFmtId="0" fontId="60" fillId="0" borderId="0" xfId="6" applyFont="1" applyAlignment="1">
      <alignment horizontal="center" vertical="center"/>
    </xf>
    <xf numFmtId="0" fontId="60" fillId="0" borderId="0" xfId="6" applyFont="1" applyAlignment="1">
      <alignment horizontal="center" vertical="center" textRotation="90"/>
    </xf>
    <xf numFmtId="165" fontId="45" fillId="0" borderId="0" xfId="6" applyNumberFormat="1" applyFont="1" applyAlignment="1">
      <alignment horizontal="left" vertical="center" indent="4"/>
    </xf>
    <xf numFmtId="166" fontId="45" fillId="2" borderId="0" xfId="6" applyNumberFormat="1" applyFont="1" applyFill="1" applyAlignment="1">
      <alignment horizontal="left" vertical="center" indent="4"/>
    </xf>
    <xf numFmtId="0" fontId="19" fillId="0" borderId="17" xfId="6" applyFont="1" applyBorder="1" applyAlignment="1">
      <alignment vertical="center" wrapText="1"/>
    </xf>
    <xf numFmtId="0" fontId="41" fillId="0" borderId="0" xfId="6"/>
    <xf numFmtId="49" fontId="46" fillId="10" borderId="14" xfId="6" applyNumberFormat="1" applyFont="1" applyFill="1" applyBorder="1" applyAlignment="1">
      <alignment horizontal="center" vertical="center" wrapText="1"/>
    </xf>
    <xf numFmtId="0" fontId="41" fillId="0" borderId="41" xfId="6" applyBorder="1"/>
    <xf numFmtId="0" fontId="41" fillId="0" borderId="29" xfId="6" applyBorder="1"/>
    <xf numFmtId="169" fontId="45" fillId="0" borderId="0" xfId="6" applyNumberFormat="1" applyFont="1" applyAlignment="1">
      <alignment vertical="center"/>
    </xf>
    <xf numFmtId="0" fontId="17" fillId="0" borderId="1" xfId="6" applyFont="1" applyFill="1" applyBorder="1" applyAlignment="1">
      <alignment horizontal="left" vertical="center"/>
    </xf>
    <xf numFmtId="0" fontId="17" fillId="0" borderId="4" xfId="6" applyFont="1" applyFill="1" applyBorder="1" applyAlignment="1">
      <alignment horizontal="left" vertical="center"/>
    </xf>
    <xf numFmtId="0" fontId="17" fillId="0" borderId="3" xfId="6" applyFont="1" applyFill="1" applyBorder="1" applyAlignment="1">
      <alignment vertical="center"/>
    </xf>
    <xf numFmtId="0" fontId="17" fillId="0" borderId="1" xfId="6" applyFont="1" applyFill="1" applyBorder="1" applyAlignment="1">
      <alignment vertical="center"/>
    </xf>
    <xf numFmtId="0" fontId="45" fillId="0" borderId="0" xfId="6" applyFont="1" applyFill="1" applyAlignment="1">
      <alignment vertic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8" fontId="3" fillId="0" borderId="5" xfId="0" applyNumberFormat="1" applyFont="1" applyBorder="1" applyAlignment="1">
      <alignment horizontal="center" vertical="center"/>
    </xf>
    <xf numFmtId="168" fontId="3" fillId="0" borderId="7" xfId="0" applyNumberFormat="1" applyFont="1" applyBorder="1" applyAlignment="1">
      <alignment horizontal="center" vertical="center"/>
    </xf>
    <xf numFmtId="164" fontId="5" fillId="10" borderId="16" xfId="0" applyNumberFormat="1" applyFont="1" applyFill="1" applyBorder="1" applyAlignment="1">
      <alignment horizontal="center" vertical="center"/>
    </xf>
    <xf numFmtId="0" fontId="5" fillId="10" borderId="16" xfId="0" applyFont="1" applyFill="1" applyBorder="1" applyAlignment="1">
      <alignment horizontal="center" vertical="center"/>
    </xf>
    <xf numFmtId="0" fontId="7" fillId="10" borderId="16" xfId="0" applyFont="1" applyFill="1" applyBorder="1" applyAlignment="1">
      <alignment horizontal="center" vertical="center"/>
    </xf>
    <xf numFmtId="0" fontId="5" fillId="10" borderId="11" xfId="0" applyFont="1" applyFill="1" applyBorder="1" applyAlignment="1">
      <alignment horizontal="left" vertical="center"/>
    </xf>
    <xf numFmtId="0" fontId="5" fillId="10" borderId="12" xfId="0" applyFont="1" applyFill="1" applyBorder="1" applyAlignment="1">
      <alignment horizontal="left" vertical="center"/>
    </xf>
    <xf numFmtId="0" fontId="5" fillId="10" borderId="11" xfId="0" applyFont="1" applyFill="1" applyBorder="1" applyAlignment="1">
      <alignment horizontal="center" vertical="center"/>
    </xf>
    <xf numFmtId="0" fontId="5" fillId="10" borderId="12" xfId="0" applyFont="1" applyFill="1" applyBorder="1" applyAlignment="1">
      <alignment horizontal="center" vertical="center"/>
    </xf>
    <xf numFmtId="0" fontId="5" fillId="10" borderId="11" xfId="0" applyFont="1" applyFill="1" applyBorder="1" applyAlignment="1">
      <alignment horizontal="center" vertical="center" wrapText="1"/>
    </xf>
    <xf numFmtId="0" fontId="5" fillId="10" borderId="12" xfId="0" applyFont="1" applyFill="1" applyBorder="1" applyAlignment="1">
      <alignment horizontal="center" vertical="center" wrapText="1"/>
    </xf>
    <xf numFmtId="0" fontId="24" fillId="11" borderId="22" xfId="0" applyFont="1" applyFill="1" applyBorder="1" applyAlignment="1">
      <alignment horizontal="center" vertical="center"/>
    </xf>
    <xf numFmtId="0" fontId="24" fillId="11" borderId="21" xfId="0" applyFont="1" applyFill="1" applyBorder="1" applyAlignment="1">
      <alignment horizontal="center" vertical="center"/>
    </xf>
    <xf numFmtId="0" fontId="42" fillId="12" borderId="22" xfId="6" applyFont="1" applyFill="1" applyBorder="1" applyAlignment="1">
      <alignment horizontal="center" vertical="center"/>
    </xf>
    <xf numFmtId="0" fontId="42" fillId="12" borderId="21" xfId="6" applyFont="1" applyFill="1" applyBorder="1" applyAlignment="1">
      <alignment horizontal="center" vertical="center"/>
    </xf>
    <xf numFmtId="0" fontId="17" fillId="10" borderId="11" xfId="6" applyFont="1" applyFill="1" applyBorder="1" applyAlignment="1">
      <alignment horizontal="left" vertical="center"/>
    </xf>
    <xf numFmtId="0" fontId="17" fillId="10" borderId="12" xfId="6" applyFont="1" applyFill="1" applyBorder="1" applyAlignment="1">
      <alignment horizontal="left" vertical="center"/>
    </xf>
    <xf numFmtId="0" fontId="17" fillId="10" borderId="11" xfId="6" applyFont="1" applyFill="1" applyBorder="1" applyAlignment="1">
      <alignment horizontal="center" vertical="center"/>
    </xf>
    <xf numFmtId="0" fontId="17" fillId="10" borderId="12" xfId="6" applyFont="1" applyFill="1" applyBorder="1" applyAlignment="1">
      <alignment horizontal="center" vertical="center"/>
    </xf>
    <xf numFmtId="0" fontId="17" fillId="10" borderId="11" xfId="6" applyFont="1" applyFill="1" applyBorder="1" applyAlignment="1">
      <alignment horizontal="center" vertical="center" wrapText="1"/>
    </xf>
    <xf numFmtId="0" fontId="17" fillId="10" borderId="12" xfId="6" applyFont="1" applyFill="1" applyBorder="1" applyAlignment="1">
      <alignment horizontal="center" vertical="center" wrapText="1"/>
    </xf>
    <xf numFmtId="0" fontId="42" fillId="12" borderId="40" xfId="6" applyFont="1" applyFill="1" applyBorder="1" applyAlignment="1">
      <alignment horizontal="center" vertical="center"/>
    </xf>
  </cellXfs>
  <cellStyles count="9">
    <cellStyle name="Milliers 2" xfId="8" xr:uid="{EBBA63F0-0AEA-0844-8D8D-1B5B9E2D2BC2}"/>
    <cellStyle name="Monétaire 2" xfId="7" xr:uid="{CB96AA22-1B86-C441-80FD-EC7ED6E51F84}"/>
    <cellStyle name="Normal" xfId="0" builtinId="0"/>
    <cellStyle name="Normal 2" xfId="5" xr:uid="{5971AE68-B48E-43A6-B6FB-24896B2D1BE3}"/>
    <cellStyle name="Normal 2 2" xfId="3" xr:uid="{4ACB3D53-04E8-4E7F-BD11-6F5AADCD3401}"/>
    <cellStyle name="Normal 3" xfId="1" xr:uid="{0BA8BA65-35BF-439E-8DA5-A2313FAFCF42}"/>
    <cellStyle name="Normal 3 2" xfId="4" xr:uid="{7EE7E8E4-16AA-46A0-BD18-AB61A1B4DAB7}"/>
    <cellStyle name="Normal 4" xfId="6" xr:uid="{2CCF1253-39D8-C744-BF3C-A714364B1F75}"/>
    <cellStyle name="Percent 3" xfId="2" xr:uid="{31168DEF-CB6A-41D3-9EE2-BC9AF19EACE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6.jpeg"/><Relationship Id="rId18" Type="http://schemas.openxmlformats.org/officeDocument/2006/relationships/image" Target="../media/image31.png"/><Relationship Id="rId26" Type="http://schemas.openxmlformats.org/officeDocument/2006/relationships/image" Target="../media/image39.jpeg"/><Relationship Id="rId3" Type="http://schemas.openxmlformats.org/officeDocument/2006/relationships/image" Target="../media/image16.png"/><Relationship Id="rId21" Type="http://schemas.openxmlformats.org/officeDocument/2006/relationships/image" Target="../media/image34.png"/><Relationship Id="rId7" Type="http://schemas.openxmlformats.org/officeDocument/2006/relationships/image" Target="../media/image20.png"/><Relationship Id="rId12" Type="http://schemas.openxmlformats.org/officeDocument/2006/relationships/image" Target="../media/image25.jpeg"/><Relationship Id="rId17" Type="http://schemas.openxmlformats.org/officeDocument/2006/relationships/image" Target="../media/image30.png"/><Relationship Id="rId25" Type="http://schemas.openxmlformats.org/officeDocument/2006/relationships/image" Target="../media/image38.jpeg"/><Relationship Id="rId2" Type="http://schemas.openxmlformats.org/officeDocument/2006/relationships/image" Target="../media/image15.png"/><Relationship Id="rId16" Type="http://schemas.openxmlformats.org/officeDocument/2006/relationships/image" Target="../media/image29.jpeg"/><Relationship Id="rId20" Type="http://schemas.openxmlformats.org/officeDocument/2006/relationships/image" Target="../media/image33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24" Type="http://schemas.openxmlformats.org/officeDocument/2006/relationships/image" Target="../media/image37.jpeg"/><Relationship Id="rId5" Type="http://schemas.openxmlformats.org/officeDocument/2006/relationships/image" Target="../media/image18.png"/><Relationship Id="rId15" Type="http://schemas.openxmlformats.org/officeDocument/2006/relationships/image" Target="../media/image28.jpeg"/><Relationship Id="rId23" Type="http://schemas.openxmlformats.org/officeDocument/2006/relationships/image" Target="../media/image36.jpeg"/><Relationship Id="rId28" Type="http://schemas.openxmlformats.org/officeDocument/2006/relationships/image" Target="../media/image41.png"/><Relationship Id="rId10" Type="http://schemas.openxmlformats.org/officeDocument/2006/relationships/image" Target="../media/image23.png"/><Relationship Id="rId19" Type="http://schemas.openxmlformats.org/officeDocument/2006/relationships/image" Target="../media/image32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jpeg"/><Relationship Id="rId22" Type="http://schemas.openxmlformats.org/officeDocument/2006/relationships/image" Target="../media/image35.png"/><Relationship Id="rId27" Type="http://schemas.openxmlformats.org/officeDocument/2006/relationships/image" Target="../media/image4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png"/><Relationship Id="rId13" Type="http://schemas.openxmlformats.org/officeDocument/2006/relationships/image" Target="../media/image54.png"/><Relationship Id="rId18" Type="http://schemas.openxmlformats.org/officeDocument/2006/relationships/image" Target="../media/image59.png"/><Relationship Id="rId3" Type="http://schemas.openxmlformats.org/officeDocument/2006/relationships/image" Target="../media/image44.jpeg"/><Relationship Id="rId7" Type="http://schemas.openxmlformats.org/officeDocument/2006/relationships/image" Target="../media/image48.png"/><Relationship Id="rId12" Type="http://schemas.openxmlformats.org/officeDocument/2006/relationships/image" Target="../media/image53.png"/><Relationship Id="rId17" Type="http://schemas.openxmlformats.org/officeDocument/2006/relationships/image" Target="../media/image58.jpeg"/><Relationship Id="rId2" Type="http://schemas.openxmlformats.org/officeDocument/2006/relationships/image" Target="../media/image43.png"/><Relationship Id="rId16" Type="http://schemas.openxmlformats.org/officeDocument/2006/relationships/image" Target="../media/image57.jpeg"/><Relationship Id="rId1" Type="http://schemas.openxmlformats.org/officeDocument/2006/relationships/image" Target="../media/image42.png"/><Relationship Id="rId6" Type="http://schemas.openxmlformats.org/officeDocument/2006/relationships/image" Target="../media/image47.png"/><Relationship Id="rId11" Type="http://schemas.openxmlformats.org/officeDocument/2006/relationships/image" Target="../media/image52.png"/><Relationship Id="rId5" Type="http://schemas.openxmlformats.org/officeDocument/2006/relationships/image" Target="../media/image46.png"/><Relationship Id="rId15" Type="http://schemas.openxmlformats.org/officeDocument/2006/relationships/image" Target="../media/image56.png"/><Relationship Id="rId10" Type="http://schemas.openxmlformats.org/officeDocument/2006/relationships/image" Target="../media/image51.jpeg"/><Relationship Id="rId4" Type="http://schemas.openxmlformats.org/officeDocument/2006/relationships/image" Target="../media/image45.jpeg"/><Relationship Id="rId9" Type="http://schemas.openxmlformats.org/officeDocument/2006/relationships/image" Target="../media/image50.jpeg"/><Relationship Id="rId14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149680</xdr:colOff>
      <xdr:row>0</xdr:row>
      <xdr:rowOff>13608</xdr:rowOff>
    </xdr:from>
    <xdr:ext cx="1319891" cy="1034142"/>
    <xdr:pic>
      <xdr:nvPicPr>
        <xdr:cNvPr id="2" name="Picture 1">
          <a:extLst>
            <a:ext uri="{FF2B5EF4-FFF2-40B4-BE49-F238E27FC236}">
              <a16:creationId xmlns:a16="http://schemas.microsoft.com/office/drawing/2014/main" id="{C4170558-85FC-44A6-86AE-5305E270A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45" t="11161" r="21537" b="31043"/>
        <a:stretch/>
      </xdr:blipFill>
      <xdr:spPr>
        <a:xfrm>
          <a:off x="149680" y="13608"/>
          <a:ext cx="1319891" cy="1034142"/>
        </a:xfrm>
        <a:prstGeom prst="rect">
          <a:avLst/>
        </a:prstGeom>
      </xdr:spPr>
    </xdr:pic>
    <xdr:clientData/>
  </xdr:oneCellAnchor>
  <xdr:oneCellAnchor>
    <xdr:from>
      <xdr:col>2</xdr:col>
      <xdr:colOff>2940744</xdr:colOff>
      <xdr:row>39</xdr:row>
      <xdr:rowOff>1016173</xdr:rowOff>
    </xdr:from>
    <xdr:ext cx="184731" cy="31149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9B1E7F4-F99F-41F8-BA65-819D7845DA8C}"/>
            </a:ext>
          </a:extLst>
        </xdr:cNvPr>
        <xdr:cNvSpPr txBox="1"/>
      </xdr:nvSpPr>
      <xdr:spPr>
        <a:xfrm>
          <a:off x="3226494" y="6597823"/>
          <a:ext cx="18473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HK" sz="1400"/>
        </a:p>
      </xdr:txBody>
    </xdr:sp>
    <xdr:clientData/>
  </xdr:oneCellAnchor>
  <xdr:oneCellAnchor>
    <xdr:from>
      <xdr:col>2</xdr:col>
      <xdr:colOff>111126</xdr:colOff>
      <xdr:row>20</xdr:row>
      <xdr:rowOff>79375</xdr:rowOff>
    </xdr:from>
    <xdr:ext cx="3048000" cy="1835346"/>
    <xdr:pic>
      <xdr:nvPicPr>
        <xdr:cNvPr id="8" name="Picture 7">
          <a:extLst>
            <a:ext uri="{FF2B5EF4-FFF2-40B4-BE49-F238E27FC236}">
              <a16:creationId xmlns:a16="http://schemas.microsoft.com/office/drawing/2014/main" id="{D99023A6-4151-4DFB-BEF1-7BC6BCD70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63776" y="879475"/>
          <a:ext cx="3048000" cy="1835346"/>
        </a:xfrm>
        <a:prstGeom prst="rect">
          <a:avLst/>
        </a:prstGeom>
      </xdr:spPr>
    </xdr:pic>
    <xdr:clientData/>
  </xdr:oneCellAnchor>
  <xdr:oneCellAnchor>
    <xdr:from>
      <xdr:col>2</xdr:col>
      <xdr:colOff>127001</xdr:colOff>
      <xdr:row>36</xdr:row>
      <xdr:rowOff>57645</xdr:rowOff>
    </xdr:from>
    <xdr:ext cx="2315845" cy="1561605"/>
    <xdr:pic>
      <xdr:nvPicPr>
        <xdr:cNvPr id="9" name="Picture 8">
          <a:extLst>
            <a:ext uri="{FF2B5EF4-FFF2-40B4-BE49-F238E27FC236}">
              <a16:creationId xmlns:a16="http://schemas.microsoft.com/office/drawing/2014/main" id="{DCDF6ECC-C519-4595-8541-5879CB2F2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79651" y="4058145"/>
          <a:ext cx="2315845" cy="1561605"/>
        </a:xfrm>
        <a:prstGeom prst="rect">
          <a:avLst/>
        </a:prstGeom>
      </xdr:spPr>
    </xdr:pic>
    <xdr:clientData/>
  </xdr:oneCellAnchor>
  <xdr:oneCellAnchor>
    <xdr:from>
      <xdr:col>2</xdr:col>
      <xdr:colOff>63501</xdr:colOff>
      <xdr:row>39</xdr:row>
      <xdr:rowOff>47625</xdr:rowOff>
    </xdr:from>
    <xdr:ext cx="3841750" cy="1467763"/>
    <xdr:pic>
      <xdr:nvPicPr>
        <xdr:cNvPr id="11" name="Picture 10">
          <a:extLst>
            <a:ext uri="{FF2B5EF4-FFF2-40B4-BE49-F238E27FC236}">
              <a16:creationId xmlns:a16="http://schemas.microsoft.com/office/drawing/2014/main" id="{9A7B3973-DBCB-4123-929F-F57314A26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16151" y="6448425"/>
          <a:ext cx="3841750" cy="1467763"/>
        </a:xfrm>
        <a:prstGeom prst="rect">
          <a:avLst/>
        </a:prstGeom>
      </xdr:spPr>
    </xdr:pic>
    <xdr:clientData/>
  </xdr:oneCellAnchor>
  <xdr:oneCellAnchor>
    <xdr:from>
      <xdr:col>2</xdr:col>
      <xdr:colOff>158750</xdr:colOff>
      <xdr:row>50</xdr:row>
      <xdr:rowOff>269875</xdr:rowOff>
    </xdr:from>
    <xdr:ext cx="3077811" cy="1345565"/>
    <xdr:pic>
      <xdr:nvPicPr>
        <xdr:cNvPr id="14" name="Picture 13">
          <a:extLst>
            <a:ext uri="{FF2B5EF4-FFF2-40B4-BE49-F238E27FC236}">
              <a16:creationId xmlns:a16="http://schemas.microsoft.com/office/drawing/2014/main" id="{BD1E426A-5D74-4ACC-BAC2-2B7F9969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1400" y="11004550"/>
          <a:ext cx="3077811" cy="134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1841500</xdr:colOff>
      <xdr:row>39</xdr:row>
      <xdr:rowOff>148167</xdr:rowOff>
    </xdr:from>
    <xdr:to>
      <xdr:col>2</xdr:col>
      <xdr:colOff>3841750</xdr:colOff>
      <xdr:row>39</xdr:row>
      <xdr:rowOff>1502833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5F34697B-6FA8-F805-FDD7-7C89342B9FE8}"/>
            </a:ext>
          </a:extLst>
        </xdr:cNvPr>
        <xdr:cNvSpPr txBox="1"/>
      </xdr:nvSpPr>
      <xdr:spPr>
        <a:xfrm>
          <a:off x="3873500" y="10720917"/>
          <a:ext cx="2000250" cy="135466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1100" kern="1200"/>
        </a:p>
      </xdr:txBody>
    </xdr:sp>
    <xdr:clientData/>
  </xdr:twoCellAnchor>
  <xdr:twoCellAnchor editAs="oneCell">
    <xdr:from>
      <xdr:col>2</xdr:col>
      <xdr:colOff>539749</xdr:colOff>
      <xdr:row>4</xdr:row>
      <xdr:rowOff>42333</xdr:rowOff>
    </xdr:from>
    <xdr:to>
      <xdr:col>2</xdr:col>
      <xdr:colOff>3354917</xdr:colOff>
      <xdr:row>4</xdr:row>
      <xdr:rowOff>1458500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E12C3CD3-990A-6765-91EA-F5C02D59E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63332" y="2614083"/>
          <a:ext cx="2815168" cy="1416167"/>
        </a:xfrm>
        <a:prstGeom prst="rect">
          <a:avLst/>
        </a:prstGeom>
      </xdr:spPr>
    </xdr:pic>
    <xdr:clientData/>
  </xdr:twoCellAnchor>
  <xdr:twoCellAnchor editAs="oneCell">
    <xdr:from>
      <xdr:col>2</xdr:col>
      <xdr:colOff>2603502</xdr:colOff>
      <xdr:row>11</xdr:row>
      <xdr:rowOff>74084</xdr:rowOff>
    </xdr:from>
    <xdr:to>
      <xdr:col>2</xdr:col>
      <xdr:colOff>3316418</xdr:colOff>
      <xdr:row>11</xdr:row>
      <xdr:rowOff>1035692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45DE525D-2A1C-4F0A-A34A-A9EBD771D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11752" y="5842001"/>
          <a:ext cx="712916" cy="96160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11</xdr:row>
      <xdr:rowOff>67103</xdr:rowOff>
    </xdr:from>
    <xdr:to>
      <xdr:col>2</xdr:col>
      <xdr:colOff>719667</xdr:colOff>
      <xdr:row>11</xdr:row>
      <xdr:rowOff>979026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EEEA2F7-8BA4-5FB5-9FAD-5FB2BAD53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98751" y="5835020"/>
          <a:ext cx="529166" cy="911923"/>
        </a:xfrm>
        <a:prstGeom prst="rect">
          <a:avLst/>
        </a:prstGeom>
      </xdr:spPr>
    </xdr:pic>
    <xdr:clientData/>
  </xdr:twoCellAnchor>
  <xdr:twoCellAnchor>
    <xdr:from>
      <xdr:col>2</xdr:col>
      <xdr:colOff>289991</xdr:colOff>
      <xdr:row>11</xdr:row>
      <xdr:rowOff>1009652</xdr:rowOff>
    </xdr:from>
    <xdr:to>
      <xdr:col>2</xdr:col>
      <xdr:colOff>755658</xdr:colOff>
      <xdr:row>11</xdr:row>
      <xdr:rowOff>1280586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EA48146E-6032-439A-95E6-0EBEC98C727A}"/>
            </a:ext>
          </a:extLst>
        </xdr:cNvPr>
        <xdr:cNvSpPr txBox="1"/>
      </xdr:nvSpPr>
      <xdr:spPr>
        <a:xfrm>
          <a:off x="2798241" y="6777569"/>
          <a:ext cx="465667" cy="2709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kern="1200"/>
            <a:t>1</a:t>
          </a:r>
        </a:p>
      </xdr:txBody>
    </xdr:sp>
    <xdr:clientData/>
  </xdr:twoCellAnchor>
  <xdr:twoCellAnchor editAs="oneCell">
    <xdr:from>
      <xdr:col>2</xdr:col>
      <xdr:colOff>952498</xdr:colOff>
      <xdr:row>11</xdr:row>
      <xdr:rowOff>121514</xdr:rowOff>
    </xdr:from>
    <xdr:to>
      <xdr:col>2</xdr:col>
      <xdr:colOff>1418165</xdr:colOff>
      <xdr:row>11</xdr:row>
      <xdr:rowOff>974302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CF98852-8360-42D7-3B49-EF4062E17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76081" y="5614264"/>
          <a:ext cx="465667" cy="852788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1693334</xdr:colOff>
      <xdr:row>11</xdr:row>
      <xdr:rowOff>232832</xdr:rowOff>
    </xdr:from>
    <xdr:to>
      <xdr:col>2</xdr:col>
      <xdr:colOff>2381585</xdr:colOff>
      <xdr:row>11</xdr:row>
      <xdr:rowOff>933559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910B5EF-EB60-B3E5-5A69-D398FFB69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01584" y="6000749"/>
          <a:ext cx="688251" cy="700727"/>
        </a:xfrm>
        <a:prstGeom prst="rect">
          <a:avLst/>
        </a:prstGeom>
      </xdr:spPr>
    </xdr:pic>
    <xdr:clientData/>
  </xdr:twoCellAnchor>
  <xdr:twoCellAnchor>
    <xdr:from>
      <xdr:col>2</xdr:col>
      <xdr:colOff>1058332</xdr:colOff>
      <xdr:row>11</xdr:row>
      <xdr:rowOff>994833</xdr:rowOff>
    </xdr:from>
    <xdr:to>
      <xdr:col>2</xdr:col>
      <xdr:colOff>1523999</xdr:colOff>
      <xdr:row>11</xdr:row>
      <xdr:rowOff>1291167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88EDBEF6-8067-4DFD-BFB8-BF0D1B4D56E4}"/>
            </a:ext>
          </a:extLst>
        </xdr:cNvPr>
        <xdr:cNvSpPr txBox="1"/>
      </xdr:nvSpPr>
      <xdr:spPr>
        <a:xfrm>
          <a:off x="3566582" y="6762750"/>
          <a:ext cx="465667" cy="2963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kern="1200"/>
            <a:t>2</a:t>
          </a:r>
        </a:p>
      </xdr:txBody>
    </xdr:sp>
    <xdr:clientData/>
  </xdr:twoCellAnchor>
  <xdr:twoCellAnchor editAs="oneCell">
    <xdr:from>
      <xdr:col>2</xdr:col>
      <xdr:colOff>3524252</xdr:colOff>
      <xdr:row>11</xdr:row>
      <xdr:rowOff>214185</xdr:rowOff>
    </xdr:from>
    <xdr:to>
      <xdr:col>2</xdr:col>
      <xdr:colOff>4254501</xdr:colOff>
      <xdr:row>11</xdr:row>
      <xdr:rowOff>923061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CEA254E-31AD-D8ED-9F51-6F386B51C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32502" y="5982102"/>
          <a:ext cx="730249" cy="708876"/>
        </a:xfrm>
        <a:prstGeom prst="rect">
          <a:avLst/>
        </a:prstGeom>
      </xdr:spPr>
    </xdr:pic>
    <xdr:clientData/>
  </xdr:twoCellAnchor>
  <xdr:twoCellAnchor>
    <xdr:from>
      <xdr:col>2</xdr:col>
      <xdr:colOff>1888065</xdr:colOff>
      <xdr:row>11</xdr:row>
      <xdr:rowOff>967317</xdr:rowOff>
    </xdr:from>
    <xdr:to>
      <xdr:col>2</xdr:col>
      <xdr:colOff>2353732</xdr:colOff>
      <xdr:row>11</xdr:row>
      <xdr:rowOff>1263651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4EF7AEDB-8D0D-41B4-AD9D-12B30AEB1D0B}"/>
            </a:ext>
          </a:extLst>
        </xdr:cNvPr>
        <xdr:cNvSpPr txBox="1"/>
      </xdr:nvSpPr>
      <xdr:spPr>
        <a:xfrm>
          <a:off x="4396315" y="6735234"/>
          <a:ext cx="465667" cy="2963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kern="1200"/>
            <a:t>3</a:t>
          </a:r>
        </a:p>
      </xdr:txBody>
    </xdr:sp>
    <xdr:clientData/>
  </xdr:twoCellAnchor>
  <xdr:twoCellAnchor editAs="oneCell">
    <xdr:from>
      <xdr:col>2</xdr:col>
      <xdr:colOff>560917</xdr:colOff>
      <xdr:row>45</xdr:row>
      <xdr:rowOff>173943</xdr:rowOff>
    </xdr:from>
    <xdr:to>
      <xdr:col>2</xdr:col>
      <xdr:colOff>889000</xdr:colOff>
      <xdr:row>45</xdr:row>
      <xdr:rowOff>1054223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C8907E9-1347-60AA-58CA-30CCA8934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069167" y="21933276"/>
          <a:ext cx="328083" cy="88028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45</xdr:row>
      <xdr:rowOff>1121834</xdr:rowOff>
    </xdr:from>
    <xdr:to>
      <xdr:col>2</xdr:col>
      <xdr:colOff>931333</xdr:colOff>
      <xdr:row>45</xdr:row>
      <xdr:rowOff>1354667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130152D8-DA0D-1CD1-3E72-395DA2B2C7FF}"/>
            </a:ext>
          </a:extLst>
        </xdr:cNvPr>
        <xdr:cNvSpPr txBox="1"/>
      </xdr:nvSpPr>
      <xdr:spPr>
        <a:xfrm>
          <a:off x="3079750" y="22881167"/>
          <a:ext cx="359833" cy="2328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kern="1200"/>
            <a:t>1</a:t>
          </a:r>
        </a:p>
      </xdr:txBody>
    </xdr:sp>
    <xdr:clientData/>
  </xdr:twoCellAnchor>
  <xdr:twoCellAnchor editAs="oneCell">
    <xdr:from>
      <xdr:col>2</xdr:col>
      <xdr:colOff>1735666</xdr:colOff>
      <xdr:row>45</xdr:row>
      <xdr:rowOff>30700</xdr:rowOff>
    </xdr:from>
    <xdr:to>
      <xdr:col>2</xdr:col>
      <xdr:colOff>2254250</xdr:colOff>
      <xdr:row>45</xdr:row>
      <xdr:rowOff>1148536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78C926-1493-CDE6-5460-1E313624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243916" y="21790033"/>
          <a:ext cx="518584" cy="1117836"/>
        </a:xfrm>
        <a:prstGeom prst="rect">
          <a:avLst/>
        </a:prstGeom>
      </xdr:spPr>
    </xdr:pic>
    <xdr:clientData/>
  </xdr:twoCellAnchor>
  <xdr:twoCellAnchor>
    <xdr:from>
      <xdr:col>2</xdr:col>
      <xdr:colOff>1845734</xdr:colOff>
      <xdr:row>45</xdr:row>
      <xdr:rowOff>1136651</xdr:rowOff>
    </xdr:from>
    <xdr:to>
      <xdr:col>2</xdr:col>
      <xdr:colOff>2205567</xdr:colOff>
      <xdr:row>45</xdr:row>
      <xdr:rowOff>1369484</xdr:rowOff>
    </xdr:to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E3F9CDC0-10B7-4575-900C-76A0B1704052}"/>
            </a:ext>
          </a:extLst>
        </xdr:cNvPr>
        <xdr:cNvSpPr txBox="1"/>
      </xdr:nvSpPr>
      <xdr:spPr>
        <a:xfrm>
          <a:off x="4353984" y="22895984"/>
          <a:ext cx="359833" cy="2328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kern="1200"/>
            <a:t>2</a:t>
          </a:r>
        </a:p>
      </xdr:txBody>
    </xdr:sp>
    <xdr:clientData/>
  </xdr:twoCellAnchor>
  <xdr:twoCellAnchor>
    <xdr:from>
      <xdr:col>2</xdr:col>
      <xdr:colOff>2834215</xdr:colOff>
      <xdr:row>11</xdr:row>
      <xdr:rowOff>1003300</xdr:rowOff>
    </xdr:from>
    <xdr:to>
      <xdr:col>2</xdr:col>
      <xdr:colOff>3299882</xdr:colOff>
      <xdr:row>11</xdr:row>
      <xdr:rowOff>1299634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4D48725F-32DB-4973-8F82-16387A8B88AB}"/>
            </a:ext>
          </a:extLst>
        </xdr:cNvPr>
        <xdr:cNvSpPr txBox="1"/>
      </xdr:nvSpPr>
      <xdr:spPr>
        <a:xfrm>
          <a:off x="5342465" y="6771217"/>
          <a:ext cx="465667" cy="2963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kern="1200"/>
            <a:t>4</a:t>
          </a:r>
        </a:p>
      </xdr:txBody>
    </xdr:sp>
    <xdr:clientData/>
  </xdr:twoCellAnchor>
  <xdr:twoCellAnchor>
    <xdr:from>
      <xdr:col>2</xdr:col>
      <xdr:colOff>3632198</xdr:colOff>
      <xdr:row>11</xdr:row>
      <xdr:rowOff>996950</xdr:rowOff>
    </xdr:from>
    <xdr:to>
      <xdr:col>2</xdr:col>
      <xdr:colOff>4097865</xdr:colOff>
      <xdr:row>11</xdr:row>
      <xdr:rowOff>1293284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A0F59BE-1A5A-43BF-9236-AD36DBCC34E8}"/>
            </a:ext>
          </a:extLst>
        </xdr:cNvPr>
        <xdr:cNvSpPr txBox="1"/>
      </xdr:nvSpPr>
      <xdr:spPr>
        <a:xfrm>
          <a:off x="6140448" y="6764867"/>
          <a:ext cx="465667" cy="2963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kern="1200"/>
            <a:t>5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129116</xdr:colOff>
      <xdr:row>4</xdr:row>
      <xdr:rowOff>169332</xdr:rowOff>
    </xdr:from>
    <xdr:to>
      <xdr:col>2</xdr:col>
      <xdr:colOff>2307699</xdr:colOff>
      <xdr:row>4</xdr:row>
      <xdr:rowOff>933746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980DD3EC-3862-BC42-B9CD-0E8686E70785}"/>
            </a:ext>
          </a:extLst>
        </xdr:cNvPr>
        <xdr:cNvGrpSpPr/>
      </xdr:nvGrpSpPr>
      <xdr:grpSpPr>
        <a:xfrm>
          <a:off x="1770347" y="1937563"/>
          <a:ext cx="2178583" cy="764414"/>
          <a:chOff x="0" y="0"/>
          <a:chExt cx="3374336" cy="904616"/>
        </a:xfrm>
      </xdr:grpSpPr>
      <xdr:pic>
        <xdr:nvPicPr>
          <xdr:cNvPr id="3" name="Picture 3">
            <a:extLst>
              <a:ext uri="{FF2B5EF4-FFF2-40B4-BE49-F238E27FC236}">
                <a16:creationId xmlns:a16="http://schemas.microsoft.com/office/drawing/2014/main" id="{1AF4327B-7951-B849-9B1D-6C50F4AF32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293"/>
            <a:ext cx="361950" cy="359410"/>
          </a:xfrm>
          <a:prstGeom prst="rect">
            <a:avLst/>
          </a:prstGeom>
        </xdr:spPr>
      </xdr:pic>
      <xdr:pic>
        <xdr:nvPicPr>
          <xdr:cNvPr id="4" name="Picture 4">
            <a:extLst>
              <a:ext uri="{FF2B5EF4-FFF2-40B4-BE49-F238E27FC236}">
                <a16:creationId xmlns:a16="http://schemas.microsoft.com/office/drawing/2014/main" id="{EC42A2E5-832C-D048-8518-99F6DAEEC6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9295" y="0"/>
            <a:ext cx="360680" cy="359410"/>
          </a:xfrm>
          <a:prstGeom prst="rect">
            <a:avLst/>
          </a:prstGeom>
        </xdr:spPr>
      </xdr:pic>
      <xdr:pic>
        <xdr:nvPicPr>
          <xdr:cNvPr id="5" name="Picture 5">
            <a:extLst>
              <a:ext uri="{FF2B5EF4-FFF2-40B4-BE49-F238E27FC236}">
                <a16:creationId xmlns:a16="http://schemas.microsoft.com/office/drawing/2014/main" id="{A9A4345A-AC4B-CA45-9176-3E1BDFEC0C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75008" y="0"/>
            <a:ext cx="359410" cy="359410"/>
          </a:xfrm>
          <a:prstGeom prst="rect">
            <a:avLst/>
          </a:prstGeom>
        </xdr:spPr>
      </xdr:pic>
      <xdr:pic>
        <xdr:nvPicPr>
          <xdr:cNvPr id="6" name="Picture 6">
            <a:extLst>
              <a:ext uri="{FF2B5EF4-FFF2-40B4-BE49-F238E27FC236}">
                <a16:creationId xmlns:a16="http://schemas.microsoft.com/office/drawing/2014/main" id="{46C21740-EF94-314E-9B2A-CA098557E3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4298" y="0"/>
            <a:ext cx="356235" cy="359410"/>
          </a:xfrm>
          <a:prstGeom prst="rect">
            <a:avLst/>
          </a:prstGeom>
        </xdr:spPr>
      </xdr:pic>
      <xdr:pic>
        <xdr:nvPicPr>
          <xdr:cNvPr id="7" name="Picture 7">
            <a:extLst>
              <a:ext uri="{FF2B5EF4-FFF2-40B4-BE49-F238E27FC236}">
                <a16:creationId xmlns:a16="http://schemas.microsoft.com/office/drawing/2014/main" id="{43855677-E483-144A-B05F-0BBB8EE82F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08597" y="0"/>
            <a:ext cx="362585" cy="359410"/>
          </a:xfrm>
          <a:prstGeom prst="rect">
            <a:avLst/>
          </a:prstGeom>
        </xdr:spPr>
      </xdr:pic>
      <xdr:pic>
        <xdr:nvPicPr>
          <xdr:cNvPr id="8" name="Picture 8">
            <a:extLst>
              <a:ext uri="{FF2B5EF4-FFF2-40B4-BE49-F238E27FC236}">
                <a16:creationId xmlns:a16="http://schemas.microsoft.com/office/drawing/2014/main" id="{89DA3940-BCF6-5248-8471-2535159825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13656" y="0"/>
            <a:ext cx="360680" cy="359410"/>
          </a:xfrm>
          <a:prstGeom prst="rect">
            <a:avLst/>
          </a:prstGeom>
        </xdr:spPr>
      </xdr:pic>
      <xdr:pic>
        <xdr:nvPicPr>
          <xdr:cNvPr id="9" name="Picture 9">
            <a:extLst>
              <a:ext uri="{FF2B5EF4-FFF2-40B4-BE49-F238E27FC236}">
                <a16:creationId xmlns:a16="http://schemas.microsoft.com/office/drawing/2014/main" id="{8E08A1EB-F298-E34B-B508-2E9DCC9488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7329" y="545206"/>
            <a:ext cx="358140" cy="359410"/>
          </a:xfrm>
          <a:prstGeom prst="rect">
            <a:avLst/>
          </a:prstGeom>
        </xdr:spPr>
      </xdr:pic>
      <xdr:pic>
        <xdr:nvPicPr>
          <xdr:cNvPr id="10" name="Picture 10">
            <a:extLst>
              <a:ext uri="{FF2B5EF4-FFF2-40B4-BE49-F238E27FC236}">
                <a16:creationId xmlns:a16="http://schemas.microsoft.com/office/drawing/2014/main" id="{F68B62EE-1919-7145-A13B-998DDDCE09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93" y="540913"/>
            <a:ext cx="359410" cy="359410"/>
          </a:xfrm>
          <a:prstGeom prst="rect">
            <a:avLst/>
          </a:prstGeom>
        </xdr:spPr>
      </xdr:pic>
      <xdr:pic>
        <xdr:nvPicPr>
          <xdr:cNvPr id="11" name="Picture 11">
            <a:extLst>
              <a:ext uri="{FF2B5EF4-FFF2-40B4-BE49-F238E27FC236}">
                <a16:creationId xmlns:a16="http://schemas.microsoft.com/office/drawing/2014/main" id="{FFFF9FA9-D799-8E44-ACF9-C0D473CB91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5053" y="540913"/>
            <a:ext cx="413385" cy="359410"/>
          </a:xfrm>
          <a:prstGeom prst="rect">
            <a:avLst/>
          </a:prstGeom>
        </xdr:spPr>
      </xdr:pic>
      <xdr:pic>
        <xdr:nvPicPr>
          <xdr:cNvPr id="12" name="Picture 12">
            <a:extLst>
              <a:ext uri="{FF2B5EF4-FFF2-40B4-BE49-F238E27FC236}">
                <a16:creationId xmlns:a16="http://schemas.microsoft.com/office/drawing/2014/main" id="{E2E1B7A9-76F1-AC42-BC60-0575BDD312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29307" y="4293"/>
            <a:ext cx="359410" cy="359410"/>
          </a:xfrm>
          <a:prstGeom prst="rect">
            <a:avLst/>
          </a:prstGeom>
        </xdr:spPr>
      </xdr:pic>
      <xdr:pic>
        <xdr:nvPicPr>
          <xdr:cNvPr id="13" name="Picture 13">
            <a:extLst>
              <a:ext uri="{FF2B5EF4-FFF2-40B4-BE49-F238E27FC236}">
                <a16:creationId xmlns:a16="http://schemas.microsoft.com/office/drawing/2014/main" id="{65260767-8EDA-324E-9723-7E4F0ABBBC5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45724" y="4293"/>
            <a:ext cx="402590" cy="35941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582326</xdr:colOff>
      <xdr:row>23</xdr:row>
      <xdr:rowOff>122237</xdr:rowOff>
    </xdr:from>
    <xdr:to>
      <xdr:col>3</xdr:col>
      <xdr:colOff>69851</xdr:colOff>
      <xdr:row>23</xdr:row>
      <xdr:rowOff>593816</xdr:rowOff>
    </xdr:to>
    <xdr:grpSp>
      <xdr:nvGrpSpPr>
        <xdr:cNvPr id="14" name="Group 23">
          <a:extLst>
            <a:ext uri="{FF2B5EF4-FFF2-40B4-BE49-F238E27FC236}">
              <a16:creationId xmlns:a16="http://schemas.microsoft.com/office/drawing/2014/main" id="{5836B7D6-597E-3343-B177-67EB3359AD3A}"/>
            </a:ext>
          </a:extLst>
        </xdr:cNvPr>
        <xdr:cNvGrpSpPr/>
      </xdr:nvGrpSpPr>
      <xdr:grpSpPr>
        <a:xfrm>
          <a:off x="2223557" y="6560160"/>
          <a:ext cx="2027525" cy="471579"/>
          <a:chOff x="0" y="0"/>
          <a:chExt cx="4253787" cy="981618"/>
        </a:xfrm>
      </xdr:grpSpPr>
      <xdr:pic>
        <xdr:nvPicPr>
          <xdr:cNvPr id="15" name="Picture 24">
            <a:extLst>
              <a:ext uri="{FF2B5EF4-FFF2-40B4-BE49-F238E27FC236}">
                <a16:creationId xmlns:a16="http://schemas.microsoft.com/office/drawing/2014/main" id="{05058DA0-22B3-D047-9D5D-3BA038A13E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3533" y="5109"/>
            <a:ext cx="719455" cy="719455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6" name="Picture 25">
            <a:extLst>
              <a:ext uri="{FF2B5EF4-FFF2-40B4-BE49-F238E27FC236}">
                <a16:creationId xmlns:a16="http://schemas.microsoft.com/office/drawing/2014/main" id="{C4B32431-521F-D74D-9417-98DB5CFFCCE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719455" cy="719455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7" name="Picture 26">
            <a:extLst>
              <a:ext uri="{FF2B5EF4-FFF2-40B4-BE49-F238E27FC236}">
                <a16:creationId xmlns:a16="http://schemas.microsoft.com/office/drawing/2014/main" id="{7FEFE48A-E1D2-B443-B228-84ACE97AEA8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63481" y="0"/>
            <a:ext cx="719455" cy="719455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8" name="Picture 27">
            <a:extLst>
              <a:ext uri="{FF2B5EF4-FFF2-40B4-BE49-F238E27FC236}">
                <a16:creationId xmlns:a16="http://schemas.microsoft.com/office/drawing/2014/main" id="{8127543F-8D0A-D546-BAC2-A460ADD02E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10382" y="0"/>
            <a:ext cx="719455" cy="719455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9" name="Picture 28">
            <a:extLst>
              <a:ext uri="{FF2B5EF4-FFF2-40B4-BE49-F238E27FC236}">
                <a16:creationId xmlns:a16="http://schemas.microsoft.com/office/drawing/2014/main" id="{70770EF0-FDE3-9B4B-9C9F-88DD962CC3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41957" y="0"/>
            <a:ext cx="719455" cy="719455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20" name="Picture 29">
            <a:extLst>
              <a:ext uri="{FF2B5EF4-FFF2-40B4-BE49-F238E27FC236}">
                <a16:creationId xmlns:a16="http://schemas.microsoft.com/office/drawing/2014/main" id="{498A24E8-B4EB-5840-BD34-78D800E8117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4552" y="669198"/>
            <a:ext cx="4039235" cy="312420"/>
          </a:xfrm>
          <a:prstGeom prst="rect">
            <a:avLst/>
          </a:prstGeom>
          <a:noFill/>
        </xdr:spPr>
      </xdr:pic>
    </xdr:grpSp>
    <xdr:clientData/>
  </xdr:twoCellAnchor>
  <xdr:oneCellAnchor>
    <xdr:from>
      <xdr:col>2</xdr:col>
      <xdr:colOff>90488</xdr:colOff>
      <xdr:row>38</xdr:row>
      <xdr:rowOff>112501</xdr:rowOff>
    </xdr:from>
    <xdr:ext cx="2420938" cy="707842"/>
    <xdr:pic>
      <xdr:nvPicPr>
        <xdr:cNvPr id="21" name="Picture 80">
          <a:extLst>
            <a:ext uri="{FF2B5EF4-FFF2-40B4-BE49-F238E27FC236}">
              <a16:creationId xmlns:a16="http://schemas.microsoft.com/office/drawing/2014/main" id="{5B52D929-63E1-514D-94DB-F0860EC04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28788" y="10183601"/>
          <a:ext cx="2420938" cy="707842"/>
        </a:xfrm>
        <a:prstGeom prst="rect">
          <a:avLst/>
        </a:prstGeom>
      </xdr:spPr>
    </xdr:pic>
    <xdr:clientData/>
  </xdr:oneCellAnchor>
  <xdr:oneCellAnchor>
    <xdr:from>
      <xdr:col>2</xdr:col>
      <xdr:colOff>67470</xdr:colOff>
      <xdr:row>71</xdr:row>
      <xdr:rowOff>150812</xdr:rowOff>
    </xdr:from>
    <xdr:ext cx="1703218" cy="712311"/>
    <xdr:pic>
      <xdr:nvPicPr>
        <xdr:cNvPr id="22" name="Picture 88">
          <a:extLst>
            <a:ext uri="{FF2B5EF4-FFF2-40B4-BE49-F238E27FC236}">
              <a16:creationId xmlns:a16="http://schemas.microsoft.com/office/drawing/2014/main" id="{C3A7AE1A-2052-B34F-A591-F3C44D2E0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05770" y="17753012"/>
          <a:ext cx="1703218" cy="712311"/>
        </a:xfrm>
        <a:prstGeom prst="rect">
          <a:avLst/>
        </a:prstGeom>
      </xdr:spPr>
    </xdr:pic>
    <xdr:clientData/>
  </xdr:oneCellAnchor>
  <xdr:oneCellAnchor>
    <xdr:from>
      <xdr:col>2</xdr:col>
      <xdr:colOff>79375</xdr:colOff>
      <xdr:row>80</xdr:row>
      <xdr:rowOff>167887</xdr:rowOff>
    </xdr:from>
    <xdr:ext cx="1778000" cy="697365"/>
    <xdr:pic>
      <xdr:nvPicPr>
        <xdr:cNvPr id="23" name="Picture 91">
          <a:extLst>
            <a:ext uri="{FF2B5EF4-FFF2-40B4-BE49-F238E27FC236}">
              <a16:creationId xmlns:a16="http://schemas.microsoft.com/office/drawing/2014/main" id="{24121E5E-6BE2-4244-A4FE-884F68786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17675" y="20183087"/>
          <a:ext cx="1778000" cy="697365"/>
        </a:xfrm>
        <a:prstGeom prst="rect">
          <a:avLst/>
        </a:prstGeom>
      </xdr:spPr>
    </xdr:pic>
    <xdr:clientData/>
  </xdr:oneCellAnchor>
  <xdr:oneCellAnchor>
    <xdr:from>
      <xdr:col>2</xdr:col>
      <xdr:colOff>946687</xdr:colOff>
      <xdr:row>86</xdr:row>
      <xdr:rowOff>208620</xdr:rowOff>
    </xdr:from>
    <xdr:ext cx="680500" cy="663111"/>
    <xdr:pic>
      <xdr:nvPicPr>
        <xdr:cNvPr id="24" name="Picture 92">
          <a:extLst>
            <a:ext uri="{FF2B5EF4-FFF2-40B4-BE49-F238E27FC236}">
              <a16:creationId xmlns:a16="http://schemas.microsoft.com/office/drawing/2014/main" id="{9E963A48-93AE-9A4F-8896-EEA3C078D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84987" y="22065320"/>
          <a:ext cx="680500" cy="663111"/>
        </a:xfrm>
        <a:prstGeom prst="rect">
          <a:avLst/>
        </a:prstGeom>
      </xdr:spPr>
    </xdr:pic>
    <xdr:clientData/>
  </xdr:oneCellAnchor>
  <xdr:oneCellAnchor>
    <xdr:from>
      <xdr:col>2</xdr:col>
      <xdr:colOff>153051</xdr:colOff>
      <xdr:row>86</xdr:row>
      <xdr:rowOff>220018</xdr:rowOff>
    </xdr:from>
    <xdr:ext cx="664512" cy="655098"/>
    <xdr:pic>
      <xdr:nvPicPr>
        <xdr:cNvPr id="25" name="Picture 93">
          <a:extLst>
            <a:ext uri="{FF2B5EF4-FFF2-40B4-BE49-F238E27FC236}">
              <a16:creationId xmlns:a16="http://schemas.microsoft.com/office/drawing/2014/main" id="{55FB8E55-C0FD-BC43-9492-5218D8F94B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10296"/>
        <a:stretch/>
      </xdr:blipFill>
      <xdr:spPr>
        <a:xfrm>
          <a:off x="1791351" y="22076718"/>
          <a:ext cx="664512" cy="655098"/>
        </a:xfrm>
        <a:prstGeom prst="rect">
          <a:avLst/>
        </a:prstGeom>
      </xdr:spPr>
    </xdr:pic>
    <xdr:clientData/>
  </xdr:oneCellAnchor>
  <xdr:twoCellAnchor>
    <xdr:from>
      <xdr:col>2</xdr:col>
      <xdr:colOff>446330</xdr:colOff>
      <xdr:row>32</xdr:row>
      <xdr:rowOff>181386</xdr:rowOff>
    </xdr:from>
    <xdr:to>
      <xdr:col>2</xdr:col>
      <xdr:colOff>761927</xdr:colOff>
      <xdr:row>32</xdr:row>
      <xdr:rowOff>181386</xdr:rowOff>
    </xdr:to>
    <xdr:grpSp>
      <xdr:nvGrpSpPr>
        <xdr:cNvPr id="26" name="Group 99">
          <a:extLst>
            <a:ext uri="{FF2B5EF4-FFF2-40B4-BE49-F238E27FC236}">
              <a16:creationId xmlns:a16="http://schemas.microsoft.com/office/drawing/2014/main" id="{79E64AEB-48AA-3042-9A1F-A8C6F18E24DE}"/>
            </a:ext>
          </a:extLst>
        </xdr:cNvPr>
        <xdr:cNvGrpSpPr/>
      </xdr:nvGrpSpPr>
      <xdr:grpSpPr>
        <a:xfrm>
          <a:off x="2087561" y="8661078"/>
          <a:ext cx="315597" cy="0"/>
          <a:chOff x="0" y="0"/>
          <a:chExt cx="4253787" cy="981618"/>
        </a:xfrm>
      </xdr:grpSpPr>
      <xdr:pic>
        <xdr:nvPicPr>
          <xdr:cNvPr id="27" name="Picture 100">
            <a:extLst>
              <a:ext uri="{FF2B5EF4-FFF2-40B4-BE49-F238E27FC236}">
                <a16:creationId xmlns:a16="http://schemas.microsoft.com/office/drawing/2014/main" id="{CF514054-0D27-3E42-9710-8642D5D987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3533" y="5109"/>
            <a:ext cx="719455" cy="719455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28" name="Picture 101">
            <a:extLst>
              <a:ext uri="{FF2B5EF4-FFF2-40B4-BE49-F238E27FC236}">
                <a16:creationId xmlns:a16="http://schemas.microsoft.com/office/drawing/2014/main" id="{097EE5DA-9E10-0A47-B636-8530152A2E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719455" cy="719455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29" name="Picture 102">
            <a:extLst>
              <a:ext uri="{FF2B5EF4-FFF2-40B4-BE49-F238E27FC236}">
                <a16:creationId xmlns:a16="http://schemas.microsoft.com/office/drawing/2014/main" id="{CFC503FD-5E6C-6C46-8F88-53CB175CD9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63481" y="0"/>
            <a:ext cx="719455" cy="719455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30" name="Picture 103">
            <a:extLst>
              <a:ext uri="{FF2B5EF4-FFF2-40B4-BE49-F238E27FC236}">
                <a16:creationId xmlns:a16="http://schemas.microsoft.com/office/drawing/2014/main" id="{D75C6131-4D75-9F48-946F-397CA4C57B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10382" y="0"/>
            <a:ext cx="719455" cy="719455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31" name="Picture 104">
            <a:extLst>
              <a:ext uri="{FF2B5EF4-FFF2-40B4-BE49-F238E27FC236}">
                <a16:creationId xmlns:a16="http://schemas.microsoft.com/office/drawing/2014/main" id="{C905B737-1003-3C4A-981D-0C059F8B212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41957" y="0"/>
            <a:ext cx="719455" cy="719455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32" name="Picture 105">
            <a:extLst>
              <a:ext uri="{FF2B5EF4-FFF2-40B4-BE49-F238E27FC236}">
                <a16:creationId xmlns:a16="http://schemas.microsoft.com/office/drawing/2014/main" id="{3292C333-7CB6-9243-A1D7-C4B5C69CDF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4552" y="669198"/>
            <a:ext cx="4039235" cy="312420"/>
          </a:xfrm>
          <a:prstGeom prst="rect">
            <a:avLst/>
          </a:prstGeom>
          <a:noFill/>
        </xdr:spPr>
      </xdr:pic>
    </xdr:grpSp>
    <xdr:clientData/>
  </xdr:twoCellAnchor>
  <xdr:oneCellAnchor>
    <xdr:from>
      <xdr:col>2</xdr:col>
      <xdr:colOff>488722</xdr:colOff>
      <xdr:row>32</xdr:row>
      <xdr:rowOff>82021</xdr:rowOff>
    </xdr:from>
    <xdr:ext cx="1699191" cy="612321"/>
    <xdr:pic>
      <xdr:nvPicPr>
        <xdr:cNvPr id="33" name="Picture 106">
          <a:extLst>
            <a:ext uri="{FF2B5EF4-FFF2-40B4-BE49-F238E27FC236}">
              <a16:creationId xmlns:a16="http://schemas.microsoft.com/office/drawing/2014/main" id="{485B6C2A-7A9E-7C45-B51B-857F7B827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127022" y="8565621"/>
          <a:ext cx="1699191" cy="61232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474665</xdr:colOff>
      <xdr:row>27</xdr:row>
      <xdr:rowOff>1586</xdr:rowOff>
    </xdr:from>
    <xdr:to>
      <xdr:col>2</xdr:col>
      <xdr:colOff>760063</xdr:colOff>
      <xdr:row>27</xdr:row>
      <xdr:rowOff>3104</xdr:rowOff>
    </xdr:to>
    <xdr:grpSp>
      <xdr:nvGrpSpPr>
        <xdr:cNvPr id="2" name="Group 41">
          <a:extLst>
            <a:ext uri="{FF2B5EF4-FFF2-40B4-BE49-F238E27FC236}">
              <a16:creationId xmlns:a16="http://schemas.microsoft.com/office/drawing/2014/main" id="{83FB305E-F56C-764B-A905-3903393CBB94}"/>
            </a:ext>
          </a:extLst>
        </xdr:cNvPr>
        <xdr:cNvGrpSpPr/>
      </xdr:nvGrpSpPr>
      <xdr:grpSpPr>
        <a:xfrm>
          <a:off x="1297625" y="7408226"/>
          <a:ext cx="285398" cy="1518"/>
          <a:chOff x="0" y="0"/>
          <a:chExt cx="5494828" cy="736080"/>
        </a:xfrm>
      </xdr:grpSpPr>
      <xdr:pic>
        <xdr:nvPicPr>
          <xdr:cNvPr id="3" name="Picture 42">
            <a:extLst>
              <a:ext uri="{FF2B5EF4-FFF2-40B4-BE49-F238E27FC236}">
                <a16:creationId xmlns:a16="http://schemas.microsoft.com/office/drawing/2014/main" id="{990EA570-3AB3-E245-B0F3-647001258E6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151" t="13535" r="25487" b="7088"/>
          <a:stretch/>
        </xdr:blipFill>
        <xdr:spPr bwMode="auto">
          <a:xfrm>
            <a:off x="0" y="16625"/>
            <a:ext cx="714375" cy="719455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4" name="Picture 43">
            <a:extLst>
              <a:ext uri="{FF2B5EF4-FFF2-40B4-BE49-F238E27FC236}">
                <a16:creationId xmlns:a16="http://schemas.microsoft.com/office/drawing/2014/main" id="{DA150497-52A3-6643-9B21-7FC1C5A392E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5701" t="14445" r="26885" b="7865"/>
          <a:stretch/>
        </xdr:blipFill>
        <xdr:spPr bwMode="auto">
          <a:xfrm>
            <a:off x="2876204" y="5541"/>
            <a:ext cx="636270" cy="719455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5" name="Picture 44">
            <a:extLst>
              <a:ext uri="{FF2B5EF4-FFF2-40B4-BE49-F238E27FC236}">
                <a16:creationId xmlns:a16="http://schemas.microsoft.com/office/drawing/2014/main" id="{AEE1BA9A-CC55-2F44-B468-2F8AB252F1F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9948" t="8659" r="16583" b="8032"/>
          <a:stretch/>
        </xdr:blipFill>
        <xdr:spPr bwMode="auto">
          <a:xfrm>
            <a:off x="1856509" y="11083"/>
            <a:ext cx="794385" cy="719455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Picture 45">
            <a:extLst>
              <a:ext uri="{FF2B5EF4-FFF2-40B4-BE49-F238E27FC236}">
                <a16:creationId xmlns:a16="http://schemas.microsoft.com/office/drawing/2014/main" id="{4031EEA6-296F-8C41-B809-D62F3BF6C95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856" t="7384" r="14258" b="8507"/>
          <a:stretch/>
        </xdr:blipFill>
        <xdr:spPr bwMode="auto">
          <a:xfrm>
            <a:off x="4566458" y="0"/>
            <a:ext cx="928370" cy="719455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7" name="Picture 46">
            <a:extLst>
              <a:ext uri="{FF2B5EF4-FFF2-40B4-BE49-F238E27FC236}">
                <a16:creationId xmlns:a16="http://schemas.microsoft.com/office/drawing/2014/main" id="{8DCB3A81-125E-4149-A082-ACECC85C1C0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779" t="9631" r="25263" b="6581"/>
          <a:stretch/>
        </xdr:blipFill>
        <xdr:spPr bwMode="auto">
          <a:xfrm>
            <a:off x="975360" y="5541"/>
            <a:ext cx="659130" cy="719455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8" name="Picture 47">
            <a:extLst>
              <a:ext uri="{FF2B5EF4-FFF2-40B4-BE49-F238E27FC236}">
                <a16:creationId xmlns:a16="http://schemas.microsoft.com/office/drawing/2014/main" id="{8F0CC089-10A7-C744-AE0F-7B6E36D051B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365" t="4816" r="27107" b="4655"/>
          <a:stretch/>
        </xdr:blipFill>
        <xdr:spPr bwMode="auto">
          <a:xfrm>
            <a:off x="3790604" y="0"/>
            <a:ext cx="535940" cy="719455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>
    <xdr:from>
      <xdr:col>2</xdr:col>
      <xdr:colOff>175048</xdr:colOff>
      <xdr:row>3</xdr:row>
      <xdr:rowOff>177799</xdr:rowOff>
    </xdr:from>
    <xdr:to>
      <xdr:col>2</xdr:col>
      <xdr:colOff>1822450</xdr:colOff>
      <xdr:row>4</xdr:row>
      <xdr:rowOff>752318</xdr:rowOff>
    </xdr:to>
    <xdr:grpSp>
      <xdr:nvGrpSpPr>
        <xdr:cNvPr id="9" name="Group 49">
          <a:extLst>
            <a:ext uri="{FF2B5EF4-FFF2-40B4-BE49-F238E27FC236}">
              <a16:creationId xmlns:a16="http://schemas.microsoft.com/office/drawing/2014/main" id="{421FF9B5-5469-0144-9D90-07F95B0A2188}"/>
            </a:ext>
          </a:extLst>
        </xdr:cNvPr>
        <xdr:cNvGrpSpPr/>
      </xdr:nvGrpSpPr>
      <xdr:grpSpPr>
        <a:xfrm>
          <a:off x="998008" y="1224279"/>
          <a:ext cx="1647402" cy="767559"/>
          <a:chOff x="0" y="0"/>
          <a:chExt cx="4473757" cy="1367064"/>
        </a:xfrm>
      </xdr:grpSpPr>
      <xdr:pic>
        <xdr:nvPicPr>
          <xdr:cNvPr id="10" name="Picture 50">
            <a:extLst>
              <a:ext uri="{FF2B5EF4-FFF2-40B4-BE49-F238E27FC236}">
                <a16:creationId xmlns:a16="http://schemas.microsoft.com/office/drawing/2014/main" id="{7EDFED5B-CE6C-524A-B760-0C3233E3389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019" t="10371" r="24097" b="5681"/>
          <a:stretch/>
        </xdr:blipFill>
        <xdr:spPr bwMode="auto">
          <a:xfrm>
            <a:off x="0" y="43543"/>
            <a:ext cx="520700" cy="53975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1" name="Picture 51">
            <a:extLst>
              <a:ext uri="{FF2B5EF4-FFF2-40B4-BE49-F238E27FC236}">
                <a16:creationId xmlns:a16="http://schemas.microsoft.com/office/drawing/2014/main" id="{56F8E784-059C-3F41-B151-BACD975B573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917" t="9389" r="25742" b="7090"/>
          <a:stretch/>
        </xdr:blipFill>
        <xdr:spPr bwMode="auto">
          <a:xfrm>
            <a:off x="722812" y="34834"/>
            <a:ext cx="480695" cy="53975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2" name="Picture 52">
            <a:extLst>
              <a:ext uri="{FF2B5EF4-FFF2-40B4-BE49-F238E27FC236}">
                <a16:creationId xmlns:a16="http://schemas.microsoft.com/office/drawing/2014/main" id="{62907A54-312D-654E-A4E3-20AB7160E39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955" t="8127" r="17329" b="6256"/>
          <a:stretch/>
        </xdr:blipFill>
        <xdr:spPr bwMode="auto">
          <a:xfrm>
            <a:off x="1384663" y="26126"/>
            <a:ext cx="609600" cy="53975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3" name="Picture 53">
            <a:extLst>
              <a:ext uri="{FF2B5EF4-FFF2-40B4-BE49-F238E27FC236}">
                <a16:creationId xmlns:a16="http://schemas.microsoft.com/office/drawing/2014/main" id="{8AB678E1-B3D4-FE4B-B794-A4F6EA26417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983" t="7431" r="23649" b="8063"/>
          <a:stretch/>
        </xdr:blipFill>
        <xdr:spPr bwMode="auto">
          <a:xfrm>
            <a:off x="2194560" y="17417"/>
            <a:ext cx="494030" cy="53975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4" name="Picture 54">
            <a:extLst>
              <a:ext uri="{FF2B5EF4-FFF2-40B4-BE49-F238E27FC236}">
                <a16:creationId xmlns:a16="http://schemas.microsoft.com/office/drawing/2014/main" id="{DCA5635D-CD1C-1843-9B96-B7374A677F1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5642" t="10735" r="24979" b="6131"/>
          <a:stretch/>
        </xdr:blipFill>
        <xdr:spPr bwMode="auto">
          <a:xfrm>
            <a:off x="2865120" y="17417"/>
            <a:ext cx="464820" cy="53975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5" name="Picture 55">
            <a:extLst>
              <a:ext uri="{FF2B5EF4-FFF2-40B4-BE49-F238E27FC236}">
                <a16:creationId xmlns:a16="http://schemas.microsoft.com/office/drawing/2014/main" id="{61F4F027-DB6B-B742-8E94-0CE3F30DE04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985" t="5505" r="22696" b="3925"/>
          <a:stretch/>
        </xdr:blipFill>
        <xdr:spPr bwMode="auto">
          <a:xfrm>
            <a:off x="3500846" y="8709"/>
            <a:ext cx="469265" cy="53975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6" name="Picture 56">
            <a:extLst>
              <a:ext uri="{FF2B5EF4-FFF2-40B4-BE49-F238E27FC236}">
                <a16:creationId xmlns:a16="http://schemas.microsoft.com/office/drawing/2014/main" id="{2B9C2AB2-BB86-BC49-ABA8-620F6704DC4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921" r="28967"/>
          <a:stretch/>
        </xdr:blipFill>
        <xdr:spPr bwMode="auto">
          <a:xfrm>
            <a:off x="4136572" y="0"/>
            <a:ext cx="337185" cy="53975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7" name="Picture 57">
            <a:extLst>
              <a:ext uri="{FF2B5EF4-FFF2-40B4-BE49-F238E27FC236}">
                <a16:creationId xmlns:a16="http://schemas.microsoft.com/office/drawing/2014/main" id="{B92D936C-2362-1349-B7E9-B70C8D5C82F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704" t="8534" r="20800" b="6140"/>
          <a:stretch/>
        </xdr:blipFill>
        <xdr:spPr bwMode="auto">
          <a:xfrm>
            <a:off x="557349" y="827314"/>
            <a:ext cx="535940" cy="53975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8" name="Picture 58">
            <a:extLst>
              <a:ext uri="{FF2B5EF4-FFF2-40B4-BE49-F238E27FC236}">
                <a16:creationId xmlns:a16="http://schemas.microsoft.com/office/drawing/2014/main" id="{A8AA1DB1-D22E-8847-95B2-B8AF91F50CF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9184" t="6607" r="18711" b="5854"/>
          <a:stretch/>
        </xdr:blipFill>
        <xdr:spPr bwMode="auto">
          <a:xfrm>
            <a:off x="1314995" y="827314"/>
            <a:ext cx="554990" cy="53975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9" name="Picture 59">
            <a:extLst>
              <a:ext uri="{FF2B5EF4-FFF2-40B4-BE49-F238E27FC236}">
                <a16:creationId xmlns:a16="http://schemas.microsoft.com/office/drawing/2014/main" id="{635CD793-43AF-4F46-9B04-8DD49708829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249" t="10538" r="28972" b="11982"/>
          <a:stretch/>
        </xdr:blipFill>
        <xdr:spPr bwMode="auto">
          <a:xfrm>
            <a:off x="2769326" y="827314"/>
            <a:ext cx="436245" cy="53975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0" name="Picture 60">
            <a:extLst>
              <a:ext uri="{FF2B5EF4-FFF2-40B4-BE49-F238E27FC236}">
                <a16:creationId xmlns:a16="http://schemas.microsoft.com/office/drawing/2014/main" id="{006C25F7-CA01-A649-BB99-467538D262C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855" t="25755" r="19233" b="28215"/>
          <a:stretch/>
        </xdr:blipFill>
        <xdr:spPr bwMode="auto">
          <a:xfrm>
            <a:off x="3344092" y="809897"/>
            <a:ext cx="521970" cy="53975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1" name="Picture 61">
            <a:extLst>
              <a:ext uri="{FF2B5EF4-FFF2-40B4-BE49-F238E27FC236}">
                <a16:creationId xmlns:a16="http://schemas.microsoft.com/office/drawing/2014/main" id="{40FCC541-86D7-2449-A556-6E852839635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9160" t="3143" r="21327" b="3693"/>
          <a:stretch/>
        </xdr:blipFill>
        <xdr:spPr bwMode="auto">
          <a:xfrm>
            <a:off x="2081349" y="827314"/>
            <a:ext cx="500380" cy="53975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sp macro="" textlink="">
        <xdr:nvSpPr>
          <xdr:cNvPr id="22" name="Rectangle 21">
            <a:extLst>
              <a:ext uri="{FF2B5EF4-FFF2-40B4-BE49-F238E27FC236}">
                <a16:creationId xmlns:a16="http://schemas.microsoft.com/office/drawing/2014/main" id="{FA2C527E-4771-3B44-97C7-EDCE28169368}"/>
              </a:ext>
            </a:extLst>
          </xdr:cNvPr>
          <xdr:cNvSpPr/>
        </xdr:nvSpPr>
        <xdr:spPr>
          <a:xfrm>
            <a:off x="2812869" y="853440"/>
            <a:ext cx="335280" cy="156210"/>
          </a:xfrm>
          <a:prstGeom prst="rect">
            <a:avLst/>
          </a:prstGeom>
          <a:noFill/>
          <a:ln w="6350">
            <a:solidFill>
              <a:srgbClr val="FF0000"/>
            </a:solidFill>
            <a:prstDash val="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HK"/>
          </a:p>
        </xdr:txBody>
      </xdr:sp>
      <xdr:sp macro="" textlink="">
        <xdr:nvSpPr>
          <xdr:cNvPr id="23" name="Rectangle 22">
            <a:extLst>
              <a:ext uri="{FF2B5EF4-FFF2-40B4-BE49-F238E27FC236}">
                <a16:creationId xmlns:a16="http://schemas.microsoft.com/office/drawing/2014/main" id="{47B34546-F399-DB43-AC5E-8102FB575C59}"/>
              </a:ext>
            </a:extLst>
          </xdr:cNvPr>
          <xdr:cNvSpPr/>
        </xdr:nvSpPr>
        <xdr:spPr>
          <a:xfrm>
            <a:off x="3439886" y="957943"/>
            <a:ext cx="335280" cy="156210"/>
          </a:xfrm>
          <a:prstGeom prst="rect">
            <a:avLst/>
          </a:prstGeom>
          <a:noFill/>
          <a:ln w="6350">
            <a:solidFill>
              <a:srgbClr val="FF0000"/>
            </a:solidFill>
            <a:prstDash val="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HK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D9904-5723-4DE8-9A54-012378816F0F}">
  <sheetPr>
    <tabColor rgb="FF00B050"/>
  </sheetPr>
  <dimension ref="A1:AR501"/>
  <sheetViews>
    <sheetView tabSelected="1" zoomScaleNormal="60" workbookViewId="0">
      <pane xSplit="4" ySplit="4" topLeftCell="E5" activePane="bottomRight" state="frozen"/>
      <selection activeCell="U17" sqref="U17"/>
      <selection pane="topRight" activeCell="U17" sqref="U17"/>
      <selection pane="bottomLeft" activeCell="U17" sqref="U17"/>
      <selection pane="bottomRight" activeCell="C1" sqref="C1"/>
    </sheetView>
  </sheetViews>
  <sheetFormatPr baseColWidth="10" defaultColWidth="14" defaultRowHeight="19" x14ac:dyDescent="0.2"/>
  <cols>
    <col min="1" max="1" width="29.1640625" style="9" customWidth="1"/>
    <col min="2" max="2" width="3.5" style="9" customWidth="1"/>
    <col min="3" max="3" width="57.6640625" style="8" customWidth="1"/>
    <col min="4" max="4" width="14.6640625" style="2" customWidth="1"/>
    <col min="5" max="5" width="18.5" style="6" customWidth="1"/>
    <col min="6" max="6" width="14" style="88" customWidth="1"/>
    <col min="7" max="7" width="13.83203125" style="7" customWidth="1"/>
    <col min="8" max="8" width="5.33203125" style="6" customWidth="1"/>
    <col min="9" max="19" width="5.5" style="6" bestFit="1" customWidth="1"/>
    <col min="20" max="21" width="5.5" style="2" bestFit="1" customWidth="1"/>
    <col min="22" max="22" width="7.83203125" style="2" customWidth="1"/>
    <col min="23" max="23" width="11.5" style="2" customWidth="1"/>
    <col min="24" max="24" width="14.83203125" style="1" customWidth="1"/>
    <col min="25" max="25" width="15.83203125" style="1" customWidth="1"/>
    <col min="26" max="26" width="10" style="5" customWidth="1"/>
    <col min="27" max="27" width="17.5" style="4" customWidth="1"/>
    <col min="28" max="28" width="14.5" style="3" customWidth="1"/>
    <col min="29" max="29" width="12.83203125" style="3" customWidth="1"/>
    <col min="30" max="30" width="17.5" style="2" customWidth="1"/>
    <col min="31" max="31" width="16.1640625" style="2" customWidth="1"/>
    <col min="32" max="32" width="16.33203125" style="2" customWidth="1"/>
    <col min="33" max="33" width="12.5" style="2" customWidth="1"/>
    <col min="34" max="34" width="13.6640625" style="2" customWidth="1"/>
    <col min="35" max="35" width="11.6640625" style="3" customWidth="1"/>
    <col min="36" max="36" width="7.5" style="3" bestFit="1" customWidth="1"/>
    <col min="37" max="37" width="17.33203125" style="2" customWidth="1"/>
    <col min="38" max="38" width="27.33203125" style="2" customWidth="1"/>
    <col min="39" max="39" width="16.33203125" style="2" customWidth="1"/>
    <col min="40" max="40" width="7.1640625" style="2" bestFit="1" customWidth="1"/>
    <col min="41" max="41" width="21.6640625" style="1" bestFit="1" customWidth="1"/>
    <col min="42" max="16384" width="14" style="1"/>
  </cols>
  <sheetData>
    <row r="1" spans="1:41" s="78" customFormat="1" ht="45.75" customHeight="1" thickBot="1" x14ac:dyDescent="0.25">
      <c r="A1" s="87"/>
      <c r="B1" s="86"/>
      <c r="C1" s="85" t="s">
        <v>356</v>
      </c>
      <c r="D1" s="84"/>
      <c r="E1" s="160" t="s">
        <v>107</v>
      </c>
      <c r="F1" s="361"/>
      <c r="G1" s="362"/>
      <c r="H1" s="83" t="s">
        <v>38</v>
      </c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159"/>
      <c r="X1" s="159"/>
      <c r="Y1" s="81" t="s">
        <v>37</v>
      </c>
      <c r="Z1" s="80">
        <f>Z83</f>
        <v>0</v>
      </c>
      <c r="AA1" s="353" t="s">
        <v>36</v>
      </c>
      <c r="AB1" s="353"/>
      <c r="AC1" s="352" t="s">
        <v>35</v>
      </c>
      <c r="AD1" s="353"/>
      <c r="AE1" s="353"/>
      <c r="AF1" s="353"/>
      <c r="AG1" s="353"/>
      <c r="AH1" s="354"/>
      <c r="AI1" s="79"/>
      <c r="AJ1" s="352" t="s">
        <v>34</v>
      </c>
      <c r="AK1" s="352"/>
      <c r="AL1" s="353"/>
      <c r="AM1" s="353"/>
      <c r="AN1" s="353"/>
      <c r="AO1" s="353"/>
    </row>
    <row r="2" spans="1:41" s="58" customFormat="1" ht="51.75" customHeight="1" x14ac:dyDescent="0.2">
      <c r="A2" s="355" t="s">
        <v>33</v>
      </c>
      <c r="B2" s="77"/>
      <c r="C2" s="357" t="s">
        <v>32</v>
      </c>
      <c r="D2" s="359" t="s">
        <v>31</v>
      </c>
      <c r="E2" s="76"/>
      <c r="F2" s="158"/>
      <c r="G2" s="157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75"/>
      <c r="X2" s="75"/>
      <c r="Y2" s="75"/>
      <c r="Z2" s="74"/>
      <c r="AA2" s="357" t="s">
        <v>30</v>
      </c>
      <c r="AB2" s="357" t="s">
        <v>29</v>
      </c>
      <c r="AC2" s="72" t="s">
        <v>26</v>
      </c>
      <c r="AD2" s="71" t="s">
        <v>22</v>
      </c>
      <c r="AE2" s="71" t="s">
        <v>23</v>
      </c>
      <c r="AF2" s="71" t="s">
        <v>28</v>
      </c>
      <c r="AG2" s="71" t="s">
        <v>21</v>
      </c>
      <c r="AH2" s="71" t="s">
        <v>27</v>
      </c>
      <c r="AI2" s="71" t="s">
        <v>27</v>
      </c>
      <c r="AJ2" s="73" t="s">
        <v>26</v>
      </c>
      <c r="AK2" s="72" t="s">
        <v>25</v>
      </c>
      <c r="AL2" s="70" t="s">
        <v>24</v>
      </c>
      <c r="AM2" s="70" t="s">
        <v>23</v>
      </c>
      <c r="AN2" s="70" t="s">
        <v>22</v>
      </c>
      <c r="AO2" s="69" t="s">
        <v>21</v>
      </c>
    </row>
    <row r="3" spans="1:41" s="58" customFormat="1" ht="77.25" customHeight="1" x14ac:dyDescent="0.2">
      <c r="A3" s="356"/>
      <c r="B3" s="68"/>
      <c r="C3" s="358"/>
      <c r="D3" s="360"/>
      <c r="E3" s="67"/>
      <c r="F3" s="161" t="s">
        <v>184</v>
      </c>
      <c r="G3" s="161" t="s">
        <v>184</v>
      </c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5" t="s">
        <v>20</v>
      </c>
      <c r="X3" s="65" t="s">
        <v>19</v>
      </c>
      <c r="Y3" s="60" t="s">
        <v>18</v>
      </c>
      <c r="Z3" s="64" t="s">
        <v>17</v>
      </c>
      <c r="AA3" s="358"/>
      <c r="AB3" s="358"/>
      <c r="AC3" s="61" t="s">
        <v>16</v>
      </c>
      <c r="AD3" s="63" t="s">
        <v>11</v>
      </c>
      <c r="AE3" s="63" t="s">
        <v>11</v>
      </c>
      <c r="AF3" s="63" t="s">
        <v>11</v>
      </c>
      <c r="AG3" s="63" t="s">
        <v>11</v>
      </c>
      <c r="AH3" s="62" t="s">
        <v>15</v>
      </c>
      <c r="AI3" s="62" t="s">
        <v>14</v>
      </c>
      <c r="AJ3" s="61" t="s">
        <v>13</v>
      </c>
      <c r="AK3" s="61" t="s">
        <v>13</v>
      </c>
      <c r="AL3" s="60" t="s">
        <v>12</v>
      </c>
      <c r="AM3" s="59" t="s">
        <v>11</v>
      </c>
      <c r="AN3" s="59" t="s">
        <v>11</v>
      </c>
      <c r="AO3" s="59" t="s">
        <v>11</v>
      </c>
    </row>
    <row r="4" spans="1:41" s="2" customFormat="1" ht="29" customHeight="1" thickBot="1" x14ac:dyDescent="0.25">
      <c r="A4" s="156"/>
      <c r="B4" s="156"/>
      <c r="C4" s="150"/>
      <c r="D4" s="150"/>
      <c r="E4" s="46"/>
      <c r="F4" s="163" t="s">
        <v>10</v>
      </c>
      <c r="G4" s="39" t="s">
        <v>9</v>
      </c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0"/>
      <c r="V4" s="150"/>
      <c r="W4" s="57"/>
      <c r="X4" s="57"/>
      <c r="Y4" s="150"/>
      <c r="Z4" s="154"/>
      <c r="AA4" s="57"/>
      <c r="AB4" s="57"/>
      <c r="AC4" s="153"/>
      <c r="AD4" s="152"/>
      <c r="AE4" s="152"/>
      <c r="AF4" s="152"/>
      <c r="AG4" s="152"/>
      <c r="AH4" s="152"/>
      <c r="AI4" s="151"/>
      <c r="AJ4" s="150"/>
      <c r="AK4" s="150"/>
      <c r="AL4" s="150"/>
      <c r="AM4" s="150"/>
      <c r="AN4" s="150"/>
      <c r="AO4" s="150"/>
    </row>
    <row r="5" spans="1:41" s="2" customFormat="1" ht="120.5" customHeight="1" thickBot="1" x14ac:dyDescent="0.25">
      <c r="A5" s="218" t="s">
        <v>182</v>
      </c>
      <c r="B5" s="156"/>
      <c r="C5" s="150"/>
      <c r="D5" s="150"/>
      <c r="E5" s="46"/>
      <c r="F5" s="163"/>
      <c r="G5" s="39"/>
      <c r="H5" s="33" t="s">
        <v>8</v>
      </c>
      <c r="I5" s="33" t="s">
        <v>3</v>
      </c>
      <c r="J5" s="33" t="s">
        <v>172</v>
      </c>
      <c r="K5" s="33" t="s">
        <v>175</v>
      </c>
      <c r="L5" s="33"/>
      <c r="M5" s="33"/>
      <c r="O5" s="155"/>
      <c r="P5" s="155"/>
      <c r="Q5" s="155"/>
      <c r="R5" s="155"/>
      <c r="S5" s="155"/>
      <c r="T5" s="155"/>
      <c r="U5" s="150"/>
      <c r="V5" s="150"/>
      <c r="W5" s="57"/>
      <c r="X5" s="57"/>
      <c r="Y5" s="150"/>
      <c r="Z5" s="154"/>
      <c r="AA5" s="57"/>
      <c r="AB5" s="57"/>
      <c r="AC5" s="153"/>
      <c r="AD5" s="152"/>
      <c r="AE5" s="152"/>
      <c r="AF5" s="152"/>
      <c r="AG5" s="152"/>
      <c r="AH5" s="152"/>
      <c r="AI5" s="151"/>
      <c r="AJ5" s="150"/>
      <c r="AK5" s="150"/>
      <c r="AL5" s="150"/>
      <c r="AM5" s="150"/>
      <c r="AN5" s="150"/>
      <c r="AO5" s="150"/>
    </row>
    <row r="6" spans="1:41" s="2" customFormat="1" ht="23" customHeight="1" x14ac:dyDescent="0.2">
      <c r="A6" s="176" t="s">
        <v>156</v>
      </c>
      <c r="B6" s="179">
        <v>1</v>
      </c>
      <c r="C6" s="177" t="s">
        <v>157</v>
      </c>
      <c r="D6" s="94" t="s">
        <v>158</v>
      </c>
      <c r="E6" s="46"/>
      <c r="F6" s="181">
        <v>449</v>
      </c>
      <c r="G6" s="183">
        <f>F6*0.833</f>
        <v>374.017</v>
      </c>
      <c r="H6" s="155"/>
      <c r="I6" s="155"/>
      <c r="J6" s="131"/>
      <c r="K6" s="131"/>
      <c r="L6" s="131"/>
      <c r="M6" s="131"/>
      <c r="N6" s="131"/>
      <c r="O6" s="155"/>
      <c r="P6" s="155"/>
      <c r="Q6" s="155"/>
      <c r="R6" s="155"/>
      <c r="S6" s="155"/>
      <c r="T6" s="155"/>
      <c r="U6" s="150"/>
      <c r="V6" s="150"/>
      <c r="W6" s="29">
        <f>SUM(H6:V6)</f>
        <v>0</v>
      </c>
      <c r="X6" s="29" t="e">
        <f>W6*#REF!</f>
        <v>#REF!</v>
      </c>
      <c r="Y6" s="150"/>
      <c r="Z6" s="154"/>
      <c r="AA6" s="57"/>
      <c r="AB6" s="57"/>
      <c r="AC6" s="153"/>
      <c r="AD6" s="152"/>
      <c r="AE6" s="152"/>
      <c r="AF6" s="152"/>
      <c r="AG6" s="152"/>
      <c r="AH6" s="152"/>
      <c r="AI6" s="151"/>
      <c r="AJ6" s="150"/>
      <c r="AK6" s="150"/>
      <c r="AL6" s="150"/>
      <c r="AM6" s="150"/>
      <c r="AN6" s="150"/>
      <c r="AO6" s="150"/>
    </row>
    <row r="7" spans="1:41" s="2" customFormat="1" ht="22" customHeight="1" x14ac:dyDescent="0.2">
      <c r="A7" s="176" t="s">
        <v>156</v>
      </c>
      <c r="B7" s="179">
        <v>2</v>
      </c>
      <c r="C7" s="177" t="s">
        <v>159</v>
      </c>
      <c r="D7" s="94" t="s">
        <v>160</v>
      </c>
      <c r="E7" s="46"/>
      <c r="F7" s="181">
        <v>299</v>
      </c>
      <c r="G7" s="183">
        <f t="shared" ref="G7:G15" si="0">F7*0.833</f>
        <v>249.06699999999998</v>
      </c>
      <c r="H7" s="155"/>
      <c r="I7" s="131"/>
      <c r="J7" s="155"/>
      <c r="K7" s="131"/>
      <c r="L7" s="131"/>
      <c r="M7" s="131"/>
      <c r="N7" s="131"/>
      <c r="O7" s="155"/>
      <c r="P7" s="155"/>
      <c r="Q7" s="155"/>
      <c r="R7" s="155"/>
      <c r="S7" s="155"/>
      <c r="T7" s="155"/>
      <c r="U7" s="150"/>
      <c r="V7" s="150"/>
      <c r="W7" s="29">
        <f t="shared" ref="W7:W15" si="1">SUM(H7:V7)</f>
        <v>0</v>
      </c>
      <c r="X7" s="29" t="e">
        <f>W7*#REF!</f>
        <v>#REF!</v>
      </c>
      <c r="Y7" s="150"/>
      <c r="Z7" s="154"/>
      <c r="AA7" s="57"/>
      <c r="AB7" s="57"/>
      <c r="AC7" s="153"/>
      <c r="AD7" s="152"/>
      <c r="AE7" s="152"/>
      <c r="AF7" s="152"/>
      <c r="AG7" s="152"/>
      <c r="AH7" s="152"/>
      <c r="AI7" s="151"/>
      <c r="AJ7" s="150"/>
      <c r="AK7" s="150"/>
      <c r="AL7" s="150"/>
      <c r="AM7" s="150"/>
      <c r="AN7" s="150"/>
      <c r="AO7" s="150"/>
    </row>
    <row r="8" spans="1:41" s="2" customFormat="1" ht="23" customHeight="1" x14ac:dyDescent="0.2">
      <c r="A8" s="176" t="s">
        <v>156</v>
      </c>
      <c r="B8" s="179"/>
      <c r="C8" s="177" t="s">
        <v>161</v>
      </c>
      <c r="D8" s="94" t="s">
        <v>162</v>
      </c>
      <c r="E8" s="46"/>
      <c r="F8" s="181">
        <v>445.6058414259727</v>
      </c>
      <c r="G8" s="183">
        <f t="shared" si="0"/>
        <v>371.18966590783526</v>
      </c>
      <c r="H8" s="155"/>
      <c r="I8" s="131"/>
      <c r="J8" s="155"/>
      <c r="K8" s="131"/>
      <c r="L8" s="131"/>
      <c r="M8" s="131"/>
      <c r="N8" s="131"/>
      <c r="O8" s="155"/>
      <c r="P8" s="155"/>
      <c r="Q8" s="155"/>
      <c r="R8" s="155"/>
      <c r="S8" s="155"/>
      <c r="T8" s="155"/>
      <c r="U8" s="150"/>
      <c r="V8" s="150"/>
      <c r="W8" s="29">
        <f t="shared" si="1"/>
        <v>0</v>
      </c>
      <c r="X8" s="29" t="e">
        <f>W8*#REF!</f>
        <v>#REF!</v>
      </c>
      <c r="Y8" s="150"/>
      <c r="Z8" s="154"/>
      <c r="AA8" s="57"/>
      <c r="AB8" s="57"/>
      <c r="AC8" s="153"/>
      <c r="AD8" s="152"/>
      <c r="AE8" s="152"/>
      <c r="AF8" s="152"/>
      <c r="AG8" s="152"/>
      <c r="AH8" s="152"/>
      <c r="AI8" s="151"/>
      <c r="AJ8" s="150"/>
      <c r="AK8" s="150"/>
      <c r="AL8" s="150"/>
      <c r="AM8" s="150"/>
      <c r="AN8" s="150"/>
      <c r="AO8" s="150"/>
    </row>
    <row r="9" spans="1:41" s="2" customFormat="1" ht="20" customHeight="1" x14ac:dyDescent="0.2">
      <c r="A9" s="176" t="s">
        <v>156</v>
      </c>
      <c r="B9" s="179"/>
      <c r="C9" s="177" t="s">
        <v>163</v>
      </c>
      <c r="D9" s="94" t="s">
        <v>164</v>
      </c>
      <c r="E9" s="46"/>
      <c r="F9" s="181">
        <v>469.77714983718755</v>
      </c>
      <c r="G9" s="183">
        <f t="shared" si="0"/>
        <v>391.32436581437719</v>
      </c>
      <c r="H9" s="155"/>
      <c r="I9" s="131"/>
      <c r="J9" s="155"/>
      <c r="K9" s="131"/>
      <c r="L9" s="131"/>
      <c r="M9" s="131"/>
      <c r="N9" s="131"/>
      <c r="O9" s="155"/>
      <c r="P9" s="155"/>
      <c r="Q9" s="155"/>
      <c r="R9" s="155"/>
      <c r="S9" s="155"/>
      <c r="T9" s="155"/>
      <c r="U9" s="150"/>
      <c r="V9" s="150"/>
      <c r="W9" s="29">
        <f t="shared" si="1"/>
        <v>0</v>
      </c>
      <c r="X9" s="29" t="e">
        <f>W9*#REF!</f>
        <v>#REF!</v>
      </c>
      <c r="Y9" s="150"/>
      <c r="Z9" s="154"/>
      <c r="AA9" s="57"/>
      <c r="AB9" s="57"/>
      <c r="AC9" s="153"/>
      <c r="AD9" s="152"/>
      <c r="AE9" s="152"/>
      <c r="AF9" s="152"/>
      <c r="AG9" s="152"/>
      <c r="AH9" s="152"/>
      <c r="AI9" s="151"/>
      <c r="AJ9" s="150"/>
      <c r="AK9" s="150"/>
      <c r="AL9" s="150"/>
      <c r="AM9" s="150"/>
      <c r="AN9" s="150"/>
      <c r="AO9" s="150"/>
    </row>
    <row r="10" spans="1:41" s="2" customFormat="1" ht="21" customHeight="1" x14ac:dyDescent="0.2">
      <c r="A10" s="176" t="s">
        <v>156</v>
      </c>
      <c r="B10" s="179">
        <v>3</v>
      </c>
      <c r="C10" s="177" t="s">
        <v>165</v>
      </c>
      <c r="D10" s="94" t="s">
        <v>166</v>
      </c>
      <c r="E10" s="46"/>
      <c r="F10" s="181">
        <v>390</v>
      </c>
      <c r="G10" s="183">
        <f t="shared" si="0"/>
        <v>324.87</v>
      </c>
      <c r="H10" s="131"/>
      <c r="I10" s="131"/>
      <c r="J10" s="131"/>
      <c r="K10" s="155"/>
      <c r="L10" s="131"/>
      <c r="M10" s="131"/>
      <c r="N10" s="131"/>
      <c r="O10" s="155"/>
      <c r="P10" s="155"/>
      <c r="Q10" s="155"/>
      <c r="R10" s="155"/>
      <c r="S10" s="155"/>
      <c r="T10" s="155"/>
      <c r="U10" s="150"/>
      <c r="V10" s="150"/>
      <c r="W10" s="29">
        <f>SUM(H10:V10)</f>
        <v>0</v>
      </c>
      <c r="X10" s="29" t="e">
        <f>W10*#REF!</f>
        <v>#REF!</v>
      </c>
      <c r="Y10" s="150"/>
      <c r="Z10" s="154"/>
      <c r="AA10" s="57"/>
      <c r="AB10" s="57"/>
      <c r="AC10" s="153"/>
      <c r="AD10" s="152"/>
      <c r="AE10" s="152"/>
      <c r="AF10" s="152"/>
      <c r="AG10" s="152"/>
      <c r="AH10" s="152"/>
      <c r="AI10" s="151"/>
      <c r="AJ10" s="150"/>
      <c r="AK10" s="150"/>
      <c r="AL10" s="150"/>
      <c r="AM10" s="150"/>
      <c r="AN10" s="150"/>
      <c r="AO10" s="150"/>
    </row>
    <row r="11" spans="1:41" s="2" customFormat="1" ht="21.5" customHeight="1" thickBot="1" x14ac:dyDescent="0.25">
      <c r="A11" s="176" t="s">
        <v>156</v>
      </c>
      <c r="B11" s="179">
        <v>4</v>
      </c>
      <c r="C11" s="177" t="s">
        <v>167</v>
      </c>
      <c r="D11" s="94" t="s">
        <v>168</v>
      </c>
      <c r="E11" s="46"/>
      <c r="F11" s="181">
        <v>499</v>
      </c>
      <c r="G11" s="183">
        <f t="shared" si="0"/>
        <v>415.66699999999997</v>
      </c>
      <c r="H11" s="155"/>
      <c r="I11" s="155"/>
      <c r="J11" s="155"/>
      <c r="K11" s="131"/>
      <c r="L11" s="131"/>
      <c r="M11" s="131"/>
      <c r="N11" s="131"/>
      <c r="O11" s="155"/>
      <c r="P11" s="155"/>
      <c r="Q11" s="155"/>
      <c r="R11" s="155"/>
      <c r="S11" s="155"/>
      <c r="T11" s="155"/>
      <c r="U11" s="150"/>
      <c r="V11" s="150"/>
      <c r="W11" s="29">
        <f t="shared" si="1"/>
        <v>0</v>
      </c>
      <c r="X11" s="29" t="e">
        <f>W11*#REF!</f>
        <v>#REF!</v>
      </c>
      <c r="Y11" s="150"/>
      <c r="Z11" s="154"/>
      <c r="AA11" s="57"/>
      <c r="AB11" s="57"/>
      <c r="AC11" s="153"/>
      <c r="AD11" s="152"/>
      <c r="AE11" s="152"/>
      <c r="AF11" s="152"/>
      <c r="AG11" s="152"/>
      <c r="AH11" s="152"/>
      <c r="AI11" s="151"/>
      <c r="AJ11" s="150"/>
      <c r="AK11" s="150"/>
      <c r="AL11" s="150"/>
      <c r="AM11" s="150"/>
      <c r="AN11" s="150"/>
      <c r="AO11" s="150"/>
    </row>
    <row r="12" spans="1:41" s="2" customFormat="1" ht="104.5" customHeight="1" thickBot="1" x14ac:dyDescent="0.25">
      <c r="A12" s="218" t="s">
        <v>187</v>
      </c>
      <c r="B12" s="156"/>
      <c r="C12" s="178"/>
      <c r="D12" s="178"/>
      <c r="E12" s="46"/>
      <c r="F12" s="182"/>
      <c r="G12" s="182"/>
      <c r="H12" s="33" t="s">
        <v>8</v>
      </c>
      <c r="I12" s="33" t="s">
        <v>3</v>
      </c>
      <c r="J12" s="33" t="s">
        <v>7</v>
      </c>
      <c r="K12" s="33" t="s">
        <v>6</v>
      </c>
      <c r="L12" s="33" t="s">
        <v>172</v>
      </c>
      <c r="M12" s="33" t="s">
        <v>185</v>
      </c>
      <c r="N12" s="155"/>
      <c r="O12" s="155"/>
      <c r="P12" s="155"/>
      <c r="Q12" s="155"/>
      <c r="R12" s="155"/>
      <c r="S12" s="155"/>
      <c r="T12" s="155"/>
      <c r="U12" s="150"/>
      <c r="V12" s="150"/>
      <c r="W12" s="150"/>
      <c r="X12" s="150"/>
      <c r="Y12" s="150"/>
      <c r="Z12" s="154"/>
      <c r="AA12" s="57"/>
      <c r="AB12" s="57"/>
      <c r="AC12" s="153"/>
      <c r="AD12" s="152"/>
      <c r="AE12" s="152"/>
      <c r="AF12" s="152"/>
      <c r="AG12" s="152"/>
      <c r="AH12" s="152"/>
      <c r="AI12" s="151"/>
      <c r="AJ12" s="150"/>
      <c r="AK12" s="150"/>
      <c r="AL12" s="150"/>
      <c r="AM12" s="150"/>
      <c r="AN12" s="150"/>
      <c r="AO12" s="150"/>
    </row>
    <row r="13" spans="1:41" s="2" customFormat="1" ht="21.5" customHeight="1" x14ac:dyDescent="0.2">
      <c r="A13" s="176" t="s">
        <v>186</v>
      </c>
      <c r="B13" s="180">
        <v>1</v>
      </c>
      <c r="C13" s="177" t="s">
        <v>176</v>
      </c>
      <c r="D13" s="104" t="s">
        <v>173</v>
      </c>
      <c r="E13" s="46"/>
      <c r="F13" s="221">
        <v>95</v>
      </c>
      <c r="G13" s="183">
        <f>F13*0.833</f>
        <v>79.134999999999991</v>
      </c>
      <c r="H13" s="219"/>
      <c r="I13" s="219"/>
      <c r="J13" s="219"/>
      <c r="K13" s="219"/>
      <c r="L13" s="219"/>
      <c r="M13" s="131"/>
      <c r="N13" s="155"/>
      <c r="O13" s="155"/>
      <c r="P13" s="155"/>
      <c r="Q13" s="155"/>
      <c r="R13" s="155"/>
      <c r="S13" s="155"/>
      <c r="T13" s="155"/>
      <c r="U13" s="150"/>
      <c r="V13" s="150"/>
      <c r="W13" s="150"/>
      <c r="X13" s="150"/>
      <c r="Y13" s="150"/>
      <c r="Z13" s="154"/>
      <c r="AA13" s="57"/>
      <c r="AB13" s="57"/>
      <c r="AC13" s="153"/>
      <c r="AD13" s="152"/>
      <c r="AE13" s="152"/>
      <c r="AF13" s="152"/>
      <c r="AG13" s="152"/>
      <c r="AH13" s="152"/>
      <c r="AI13" s="151"/>
      <c r="AJ13" s="150"/>
      <c r="AK13" s="150"/>
      <c r="AL13" s="150"/>
      <c r="AM13" s="150"/>
      <c r="AN13" s="150"/>
      <c r="AO13" s="150"/>
    </row>
    <row r="14" spans="1:41" s="2" customFormat="1" ht="23.5" customHeight="1" x14ac:dyDescent="0.2">
      <c r="A14" s="176" t="s">
        <v>186</v>
      </c>
      <c r="B14" s="180">
        <v>2</v>
      </c>
      <c r="C14" s="177" t="s">
        <v>177</v>
      </c>
      <c r="D14" s="104" t="s">
        <v>169</v>
      </c>
      <c r="E14" s="46"/>
      <c r="F14" s="221">
        <v>89</v>
      </c>
      <c r="G14" s="183">
        <f t="shared" si="0"/>
        <v>74.137</v>
      </c>
      <c r="H14" s="155"/>
      <c r="I14" s="155"/>
      <c r="J14" s="155"/>
      <c r="K14" s="155"/>
      <c r="L14" s="155"/>
      <c r="M14" s="131"/>
      <c r="N14" s="155"/>
      <c r="O14" s="155"/>
      <c r="P14" s="155"/>
      <c r="Q14" s="155"/>
      <c r="R14" s="155"/>
      <c r="S14" s="155"/>
      <c r="T14" s="155"/>
      <c r="U14" s="150"/>
      <c r="V14" s="150"/>
      <c r="W14" s="29">
        <f t="shared" si="1"/>
        <v>0</v>
      </c>
      <c r="X14" s="29" t="e">
        <f>W14*#REF!</f>
        <v>#REF!</v>
      </c>
      <c r="Y14" s="150"/>
      <c r="Z14" s="154"/>
      <c r="AA14" s="57"/>
      <c r="AB14" s="57"/>
      <c r="AC14" s="153"/>
      <c r="AD14" s="152"/>
      <c r="AE14" s="152"/>
      <c r="AF14" s="152"/>
      <c r="AG14" s="152"/>
      <c r="AH14" s="152"/>
      <c r="AI14" s="151"/>
      <c r="AJ14" s="150"/>
      <c r="AK14" s="150"/>
      <c r="AL14" s="150"/>
      <c r="AM14" s="150"/>
      <c r="AN14" s="150"/>
      <c r="AO14" s="150"/>
    </row>
    <row r="15" spans="1:41" s="2" customFormat="1" ht="21.5" customHeight="1" x14ac:dyDescent="0.2">
      <c r="A15" s="176" t="s">
        <v>186</v>
      </c>
      <c r="B15" s="180">
        <v>3</v>
      </c>
      <c r="C15" s="177" t="s">
        <v>178</v>
      </c>
      <c r="D15" s="100" t="s">
        <v>170</v>
      </c>
      <c r="E15" s="46"/>
      <c r="F15" s="221">
        <v>89</v>
      </c>
      <c r="G15" s="183">
        <f t="shared" si="0"/>
        <v>74.137</v>
      </c>
      <c r="H15" s="155"/>
      <c r="I15" s="155"/>
      <c r="J15" s="155"/>
      <c r="K15" s="155"/>
      <c r="L15" s="155"/>
      <c r="M15" s="131"/>
      <c r="N15" s="155"/>
      <c r="O15" s="155"/>
      <c r="P15" s="155"/>
      <c r="Q15" s="155"/>
      <c r="R15" s="155"/>
      <c r="S15" s="155"/>
      <c r="T15" s="155"/>
      <c r="U15" s="150"/>
      <c r="V15" s="150"/>
      <c r="W15" s="29">
        <f t="shared" si="1"/>
        <v>0</v>
      </c>
      <c r="X15" s="29" t="e">
        <f>W15*#REF!</f>
        <v>#REF!</v>
      </c>
      <c r="Y15" s="150"/>
      <c r="Z15" s="154"/>
      <c r="AA15" s="57"/>
      <c r="AB15" s="57"/>
      <c r="AC15" s="153"/>
      <c r="AD15" s="152"/>
      <c r="AE15" s="152"/>
      <c r="AF15" s="152"/>
      <c r="AG15" s="152"/>
      <c r="AH15" s="152"/>
      <c r="AI15" s="151"/>
      <c r="AJ15" s="150"/>
      <c r="AK15" s="150"/>
      <c r="AL15" s="150"/>
      <c r="AM15" s="150"/>
      <c r="AN15" s="150"/>
      <c r="AO15" s="150"/>
    </row>
    <row r="16" spans="1:41" s="2" customFormat="1" ht="21.5" customHeight="1" x14ac:dyDescent="0.2">
      <c r="A16" s="176" t="s">
        <v>186</v>
      </c>
      <c r="B16" s="180">
        <v>4</v>
      </c>
      <c r="C16" s="177" t="s">
        <v>174</v>
      </c>
      <c r="D16" s="94" t="s">
        <v>171</v>
      </c>
      <c r="E16" s="46"/>
      <c r="F16" s="221">
        <v>179</v>
      </c>
      <c r="G16" s="183">
        <f>F16*0.833</f>
        <v>149.107</v>
      </c>
      <c r="H16" s="155"/>
      <c r="I16" s="220"/>
      <c r="J16" s="220"/>
      <c r="K16" s="220"/>
      <c r="L16" s="220"/>
      <c r="M16" s="220"/>
      <c r="N16" s="155"/>
      <c r="O16" s="155"/>
      <c r="P16" s="155"/>
      <c r="Q16" s="155"/>
      <c r="R16" s="155"/>
      <c r="S16" s="155"/>
      <c r="T16" s="155"/>
      <c r="U16" s="150"/>
      <c r="V16" s="150"/>
      <c r="W16" s="29">
        <f t="shared" ref="W16:W17" si="2">SUM(H16:V16)</f>
        <v>0</v>
      </c>
      <c r="X16" s="29" t="e">
        <f>W16*#REF!</f>
        <v>#REF!</v>
      </c>
      <c r="Y16" s="150"/>
      <c r="Z16" s="154"/>
      <c r="AA16" s="57"/>
      <c r="AB16" s="57"/>
      <c r="AC16" s="153"/>
      <c r="AD16" s="152"/>
      <c r="AE16" s="152"/>
      <c r="AF16" s="152"/>
      <c r="AG16" s="152"/>
      <c r="AH16" s="152"/>
      <c r="AI16" s="151"/>
      <c r="AJ16" s="150"/>
      <c r="AK16" s="150"/>
      <c r="AL16" s="150"/>
      <c r="AM16" s="150"/>
      <c r="AN16" s="150"/>
      <c r="AO16" s="150"/>
    </row>
    <row r="17" spans="1:44" s="2" customFormat="1" ht="21.5" customHeight="1" x14ac:dyDescent="0.2">
      <c r="A17" s="176" t="s">
        <v>186</v>
      </c>
      <c r="B17" s="180">
        <v>5</v>
      </c>
      <c r="C17" s="177" t="s">
        <v>179</v>
      </c>
      <c r="D17" s="94" t="s">
        <v>180</v>
      </c>
      <c r="E17" s="46"/>
      <c r="F17" s="222">
        <v>6.9</v>
      </c>
      <c r="G17" s="217">
        <f>F17*0.833</f>
        <v>5.7477</v>
      </c>
      <c r="H17" s="220"/>
      <c r="I17" s="220"/>
      <c r="J17" s="220"/>
      <c r="K17" s="220"/>
      <c r="L17" s="220"/>
      <c r="N17" s="155"/>
      <c r="O17" s="155"/>
      <c r="P17" s="155"/>
      <c r="Q17" s="155"/>
      <c r="R17" s="155"/>
      <c r="S17" s="155"/>
      <c r="T17" s="155"/>
      <c r="U17" s="150"/>
      <c r="V17" s="150"/>
      <c r="W17" s="29">
        <f t="shared" si="2"/>
        <v>0</v>
      </c>
      <c r="X17" s="29" t="e">
        <f>W17*#REF!</f>
        <v>#REF!</v>
      </c>
      <c r="Y17" s="150"/>
      <c r="Z17" s="154"/>
      <c r="AA17" s="57"/>
      <c r="AB17" s="57"/>
      <c r="AC17" s="153"/>
      <c r="AD17" s="152"/>
      <c r="AE17" s="152"/>
      <c r="AF17" s="152"/>
      <c r="AG17" s="152"/>
      <c r="AH17" s="152"/>
      <c r="AI17" s="151"/>
      <c r="AJ17" s="150"/>
      <c r="AK17" s="150"/>
      <c r="AL17" s="150"/>
      <c r="AM17" s="150"/>
      <c r="AN17" s="150"/>
      <c r="AO17" s="150"/>
    </row>
    <row r="18" spans="1:44" s="187" customFormat="1" ht="22.5" customHeight="1" x14ac:dyDescent="0.2">
      <c r="A18" s="188"/>
      <c r="B18" s="189"/>
      <c r="C18" s="190"/>
      <c r="D18" s="167"/>
      <c r="E18" s="35"/>
      <c r="F18" s="191"/>
      <c r="G18" s="192"/>
      <c r="H18" s="193"/>
      <c r="I18" s="194"/>
      <c r="J18" s="194"/>
      <c r="K18" s="194"/>
      <c r="L18" s="194"/>
      <c r="M18" s="194"/>
      <c r="N18" s="193"/>
      <c r="O18" s="193"/>
      <c r="P18" s="193"/>
      <c r="Q18" s="193"/>
      <c r="R18" s="193"/>
      <c r="S18" s="193"/>
      <c r="T18" s="193"/>
      <c r="U18" s="195"/>
      <c r="V18" s="195"/>
      <c r="W18" s="36">
        <f>SUM(W6:W15)</f>
        <v>0</v>
      </c>
      <c r="X18" s="36" t="e">
        <f>SUM(X6:X15)</f>
        <v>#REF!</v>
      </c>
      <c r="Y18" s="195"/>
      <c r="Z18" s="196"/>
      <c r="AA18" s="197"/>
      <c r="AB18" s="197"/>
      <c r="AC18" s="198"/>
      <c r="AD18" s="199"/>
      <c r="AE18" s="199"/>
      <c r="AF18" s="199"/>
      <c r="AG18" s="199"/>
      <c r="AH18" s="199"/>
      <c r="AI18" s="200"/>
      <c r="AJ18" s="195"/>
      <c r="AK18" s="195"/>
      <c r="AL18" s="195"/>
      <c r="AM18" s="195"/>
      <c r="AN18" s="195"/>
      <c r="AO18" s="195"/>
      <c r="AP18" s="201"/>
      <c r="AQ18" s="201"/>
      <c r="AR18" s="201"/>
    </row>
    <row r="19" spans="1:44" s="215" customFormat="1" ht="102" customHeight="1" x14ac:dyDescent="0.2">
      <c r="A19" s="216" t="s">
        <v>181</v>
      </c>
      <c r="B19" s="203"/>
      <c r="C19" s="204"/>
      <c r="D19" s="205"/>
      <c r="E19" s="206"/>
      <c r="F19" s="161" t="s">
        <v>184</v>
      </c>
      <c r="G19" s="161" t="s">
        <v>184</v>
      </c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8"/>
      <c r="W19" s="209"/>
      <c r="X19" s="209"/>
      <c r="Y19" s="208"/>
      <c r="Z19" s="210"/>
      <c r="AA19" s="211"/>
      <c r="AB19" s="211"/>
      <c r="AC19" s="212"/>
      <c r="AD19" s="213"/>
      <c r="AE19" s="213"/>
      <c r="AF19" s="213"/>
      <c r="AG19" s="213"/>
      <c r="AH19" s="213"/>
      <c r="AI19" s="214"/>
      <c r="AJ19" s="208"/>
      <c r="AK19" s="208"/>
      <c r="AL19" s="208"/>
      <c r="AM19" s="208"/>
      <c r="AN19" s="208"/>
      <c r="AO19" s="208"/>
    </row>
    <row r="20" spans="1:44" s="215" customFormat="1" ht="25" customHeight="1" x14ac:dyDescent="0.2">
      <c r="A20" s="225"/>
      <c r="B20" s="180"/>
      <c r="C20" s="177"/>
      <c r="D20" s="94"/>
      <c r="E20" s="46"/>
      <c r="F20" s="224" t="s">
        <v>10</v>
      </c>
      <c r="G20" s="39" t="s">
        <v>9</v>
      </c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8"/>
      <c r="V20" s="208"/>
      <c r="W20" s="209"/>
      <c r="X20" s="209"/>
      <c r="Y20" s="208"/>
      <c r="Z20" s="210"/>
      <c r="AA20" s="211"/>
      <c r="AB20" s="211"/>
      <c r="AC20" s="212"/>
      <c r="AD20" s="213"/>
      <c r="AE20" s="213"/>
      <c r="AF20" s="213"/>
      <c r="AG20" s="213"/>
      <c r="AH20" s="213"/>
      <c r="AI20" s="214"/>
      <c r="AJ20" s="208"/>
      <c r="AK20" s="208"/>
      <c r="AL20" s="208"/>
      <c r="AM20" s="208"/>
      <c r="AN20" s="208"/>
      <c r="AO20" s="208"/>
    </row>
    <row r="21" spans="1:44" s="10" customFormat="1" ht="157.5" customHeight="1" x14ac:dyDescent="0.2">
      <c r="A21" s="34" t="s">
        <v>128</v>
      </c>
      <c r="B21" s="34"/>
      <c r="C21" s="45"/>
      <c r="D21" s="137"/>
      <c r="E21" s="124"/>
      <c r="H21" s="33" t="s">
        <v>8</v>
      </c>
      <c r="I21" s="33" t="s">
        <v>3</v>
      </c>
      <c r="J21" s="33" t="s">
        <v>6</v>
      </c>
      <c r="K21" s="33" t="s">
        <v>5</v>
      </c>
      <c r="L21" s="33"/>
      <c r="M21" s="33"/>
      <c r="N21" s="33"/>
      <c r="O21" s="48"/>
      <c r="P21" s="48"/>
      <c r="Q21" s="48"/>
      <c r="R21" s="48"/>
      <c r="S21" s="48"/>
      <c r="T21" s="48"/>
      <c r="U21" s="44"/>
      <c r="V21" s="44"/>
      <c r="W21" s="44"/>
      <c r="X21" s="44"/>
      <c r="Y21" s="47"/>
      <c r="Z21" s="54"/>
      <c r="AA21" s="46"/>
      <c r="AB21" s="46"/>
      <c r="AC21" s="53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4"/>
    </row>
    <row r="22" spans="1:44" s="10" customFormat="1" x14ac:dyDescent="0.2">
      <c r="A22" s="40" t="s">
        <v>128</v>
      </c>
      <c r="B22" s="110">
        <v>1</v>
      </c>
      <c r="C22" s="107" t="s">
        <v>154</v>
      </c>
      <c r="D22" s="137" t="s">
        <v>153</v>
      </c>
      <c r="E22" s="31" t="s">
        <v>2</v>
      </c>
      <c r="F22" s="223">
        <v>1118.1517199926207</v>
      </c>
      <c r="G22" s="93">
        <f>F22*0.833</f>
        <v>931.420382753853</v>
      </c>
      <c r="H22" s="49"/>
      <c r="I22" s="50"/>
      <c r="J22" s="50"/>
      <c r="K22" s="38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29">
        <f>SUM(H22:V22)</f>
        <v>0</v>
      </c>
      <c r="X22" s="29" t="e">
        <f>W22*#REF!</f>
        <v>#REF!</v>
      </c>
      <c r="Y22" s="28">
        <f>W22/AL22</f>
        <v>0</v>
      </c>
      <c r="Z22" s="27">
        <f>(AM22*AN22*AO22/1000000)*Y22</f>
        <v>0</v>
      </c>
      <c r="AA22" s="149">
        <v>102</v>
      </c>
      <c r="AB22" s="149">
        <v>204</v>
      </c>
      <c r="AC22" s="347">
        <v>24</v>
      </c>
      <c r="AD22" s="38">
        <v>29.5</v>
      </c>
      <c r="AE22" s="38">
        <v>100.2</v>
      </c>
      <c r="AF22" s="38"/>
      <c r="AG22" s="38">
        <v>248</v>
      </c>
      <c r="AH22" s="38"/>
      <c r="AI22" s="38"/>
      <c r="AJ22" s="38">
        <v>12</v>
      </c>
      <c r="AK22" s="38">
        <v>14.5</v>
      </c>
      <c r="AL22" s="133">
        <v>0.5</v>
      </c>
      <c r="AM22" s="38">
        <v>104</v>
      </c>
      <c r="AN22" s="38">
        <v>34</v>
      </c>
      <c r="AO22" s="38">
        <v>37</v>
      </c>
    </row>
    <row r="23" spans="1:44" s="10" customFormat="1" ht="21" x14ac:dyDescent="0.2">
      <c r="A23" s="40" t="s">
        <v>128</v>
      </c>
      <c r="B23" s="148"/>
      <c r="C23" s="107" t="s">
        <v>152</v>
      </c>
      <c r="D23" s="137"/>
      <c r="E23" s="132"/>
      <c r="F23" s="223"/>
      <c r="G23" s="39"/>
      <c r="H23" s="30"/>
      <c r="I23" s="30"/>
      <c r="J23" s="30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97"/>
      <c r="X23" s="97"/>
      <c r="Y23" s="28"/>
      <c r="Z23" s="27"/>
      <c r="AA23" s="55"/>
      <c r="AB23" s="55"/>
      <c r="AC23" s="348"/>
      <c r="AD23" s="38"/>
      <c r="AE23" s="38"/>
      <c r="AF23" s="38"/>
      <c r="AG23" s="38"/>
      <c r="AH23" s="38"/>
      <c r="AI23" s="38"/>
      <c r="AJ23" s="38">
        <v>12</v>
      </c>
      <c r="AK23" s="38">
        <v>14.5</v>
      </c>
      <c r="AL23" s="147"/>
      <c r="AM23" s="38"/>
      <c r="AN23" s="38"/>
      <c r="AO23" s="38"/>
    </row>
    <row r="24" spans="1:44" s="10" customFormat="1" x14ac:dyDescent="0.2">
      <c r="A24" s="40" t="s">
        <v>128</v>
      </c>
      <c r="B24" s="110">
        <v>2</v>
      </c>
      <c r="C24" s="107" t="s">
        <v>151</v>
      </c>
      <c r="D24" s="137" t="s">
        <v>150</v>
      </c>
      <c r="E24" s="31" t="s">
        <v>2</v>
      </c>
      <c r="F24" s="223">
        <v>905.01852970636412</v>
      </c>
      <c r="G24" s="93">
        <f>F24*0.833</f>
        <v>753.88043524540126</v>
      </c>
      <c r="H24" s="38"/>
      <c r="I24" s="50"/>
      <c r="J24" s="50"/>
      <c r="K24" s="38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29">
        <f>SUM(H24:V24)</f>
        <v>0</v>
      </c>
      <c r="X24" s="29" t="e">
        <f>W24*#REF!</f>
        <v>#REF!</v>
      </c>
      <c r="Y24" s="28">
        <f>W24/AL24</f>
        <v>0</v>
      </c>
      <c r="Z24" s="27">
        <f>(AM24*AN24*AO24/1000000)*Y24</f>
        <v>0</v>
      </c>
      <c r="AA24" s="149">
        <v>128</v>
      </c>
      <c r="AB24" s="149">
        <v>266</v>
      </c>
      <c r="AC24" s="347">
        <v>18.399999999999999</v>
      </c>
      <c r="AD24" s="38">
        <v>29.5</v>
      </c>
      <c r="AE24" s="38">
        <v>100.2</v>
      </c>
      <c r="AF24" s="38"/>
      <c r="AG24" s="38">
        <v>183.6</v>
      </c>
      <c r="AH24" s="38"/>
      <c r="AI24" s="38"/>
      <c r="AJ24" s="38">
        <v>12</v>
      </c>
      <c r="AK24" s="38">
        <v>14.5</v>
      </c>
      <c r="AL24" s="133">
        <v>0.5</v>
      </c>
      <c r="AM24" s="38">
        <v>104</v>
      </c>
      <c r="AN24" s="38">
        <v>34</v>
      </c>
      <c r="AO24" s="38">
        <v>37</v>
      </c>
    </row>
    <row r="25" spans="1:44" s="10" customFormat="1" ht="21" x14ac:dyDescent="0.2">
      <c r="A25" s="40" t="s">
        <v>128</v>
      </c>
      <c r="B25" s="148"/>
      <c r="C25" s="107" t="s">
        <v>149</v>
      </c>
      <c r="D25" s="137"/>
      <c r="E25" s="132"/>
      <c r="F25" s="223"/>
      <c r="G25" s="39"/>
      <c r="H25" s="30"/>
      <c r="I25" s="30"/>
      <c r="J25" s="30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97"/>
      <c r="X25" s="97"/>
      <c r="Y25" s="28"/>
      <c r="Z25" s="27"/>
      <c r="AA25" s="55"/>
      <c r="AB25" s="55"/>
      <c r="AC25" s="348"/>
      <c r="AD25" s="38"/>
      <c r="AE25" s="38"/>
      <c r="AF25" s="38"/>
      <c r="AG25" s="38"/>
      <c r="AH25" s="38"/>
      <c r="AI25" s="38"/>
      <c r="AJ25" s="38">
        <v>6.4</v>
      </c>
      <c r="AK25" s="38">
        <v>7.8</v>
      </c>
      <c r="AL25" s="147"/>
      <c r="AM25" s="38"/>
      <c r="AN25" s="38"/>
      <c r="AO25" s="38"/>
    </row>
    <row r="26" spans="1:44" s="10" customFormat="1" x14ac:dyDescent="0.2">
      <c r="A26" s="40" t="s">
        <v>128</v>
      </c>
      <c r="B26" s="103">
        <v>3</v>
      </c>
      <c r="C26" s="107" t="s">
        <v>148</v>
      </c>
      <c r="D26" s="137" t="s">
        <v>147</v>
      </c>
      <c r="E26" s="31" t="s">
        <v>2</v>
      </c>
      <c r="F26" s="223">
        <v>632.17950693175101</v>
      </c>
      <c r="G26" s="93">
        <f t="shared" ref="G26:G35" si="3">F26*0.833</f>
        <v>526.60552927414858</v>
      </c>
      <c r="H26" s="38"/>
      <c r="I26" s="50"/>
      <c r="J26" s="50"/>
      <c r="K26" s="38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29">
        <f t="shared" ref="W26:W35" si="4">SUM(H26:V26)</f>
        <v>0</v>
      </c>
      <c r="X26" s="29" t="e">
        <f>W26*#REF!</f>
        <v>#REF!</v>
      </c>
      <c r="Y26" s="28">
        <f>W26/AL26</f>
        <v>0</v>
      </c>
      <c r="Z26" s="27">
        <f>(AM26*AN26*AO26/1000000)*Y26</f>
        <v>0</v>
      </c>
      <c r="AA26" s="26">
        <v>144</v>
      </c>
      <c r="AB26" s="26">
        <v>311</v>
      </c>
      <c r="AC26" s="25">
        <v>12.34</v>
      </c>
      <c r="AD26" s="38">
        <v>29.5</v>
      </c>
      <c r="AE26" s="38">
        <v>100.2</v>
      </c>
      <c r="AF26" s="38"/>
      <c r="AG26" s="32">
        <v>119.4</v>
      </c>
      <c r="AH26" s="38"/>
      <c r="AI26" s="38"/>
      <c r="AJ26" s="25">
        <v>12.34</v>
      </c>
      <c r="AK26" s="38">
        <v>14.7</v>
      </c>
      <c r="AL26" s="146">
        <v>1</v>
      </c>
      <c r="AM26" s="38">
        <v>104</v>
      </c>
      <c r="AN26" s="38">
        <v>34</v>
      </c>
      <c r="AO26" s="38">
        <v>37</v>
      </c>
    </row>
    <row r="27" spans="1:44" s="10" customFormat="1" x14ac:dyDescent="0.2">
      <c r="A27" s="40" t="s">
        <v>128</v>
      </c>
      <c r="B27" s="103">
        <v>4</v>
      </c>
      <c r="C27" s="107" t="s">
        <v>146</v>
      </c>
      <c r="D27" s="137" t="s">
        <v>145</v>
      </c>
      <c r="E27" s="31" t="s">
        <v>2</v>
      </c>
      <c r="F27" s="223">
        <v>370.24974647071707</v>
      </c>
      <c r="G27" s="93">
        <f t="shared" si="3"/>
        <v>308.4180388101073</v>
      </c>
      <c r="H27" s="38"/>
      <c r="I27" s="50"/>
      <c r="J27" s="50"/>
      <c r="K27" s="38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29">
        <f t="shared" si="4"/>
        <v>0</v>
      </c>
      <c r="X27" s="29" t="e">
        <f>W27*#REF!</f>
        <v>#REF!</v>
      </c>
      <c r="Y27" s="28">
        <f>W27/AL27</f>
        <v>0</v>
      </c>
      <c r="Z27" s="27">
        <f>(AM27*AN27*AO27/1000000)*Y27</f>
        <v>0</v>
      </c>
      <c r="AA27" s="26">
        <v>210</v>
      </c>
      <c r="AB27" s="26">
        <v>462</v>
      </c>
      <c r="AC27" s="25">
        <v>6.4</v>
      </c>
      <c r="AD27" s="38">
        <v>29.5</v>
      </c>
      <c r="AE27" s="38">
        <v>100.2</v>
      </c>
      <c r="AF27" s="38"/>
      <c r="AG27" s="32">
        <v>55.1</v>
      </c>
      <c r="AH27" s="38"/>
      <c r="AI27" s="38"/>
      <c r="AJ27" s="38">
        <v>6.4</v>
      </c>
      <c r="AK27" s="38">
        <v>7.8</v>
      </c>
      <c r="AL27" s="146">
        <v>1</v>
      </c>
      <c r="AM27" s="38">
        <v>104</v>
      </c>
      <c r="AN27" s="38">
        <v>34</v>
      </c>
      <c r="AO27" s="38">
        <v>28</v>
      </c>
    </row>
    <row r="28" spans="1:44" s="10" customFormat="1" x14ac:dyDescent="0.2">
      <c r="A28" s="40" t="s">
        <v>128</v>
      </c>
      <c r="B28" s="103">
        <v>5</v>
      </c>
      <c r="C28" s="107" t="s">
        <v>144</v>
      </c>
      <c r="D28" s="137" t="s">
        <v>143</v>
      </c>
      <c r="E28" s="31" t="s">
        <v>2</v>
      </c>
      <c r="F28" s="223">
        <v>44.109696011992362</v>
      </c>
      <c r="G28" s="93">
        <f>F28*0.833</f>
        <v>36.743376777989639</v>
      </c>
      <c r="H28" s="30"/>
      <c r="I28" s="30"/>
      <c r="J28" s="30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29">
        <f t="shared" si="4"/>
        <v>0</v>
      </c>
      <c r="X28" s="29" t="e">
        <f>W28*#REF!</f>
        <v>#REF!</v>
      </c>
      <c r="Y28" s="28">
        <f>W28/AL28</f>
        <v>0</v>
      </c>
      <c r="Z28" s="27">
        <f>(AM28*AN28*AO28/1000000)*Y28</f>
        <v>0</v>
      </c>
      <c r="AA28" s="26"/>
      <c r="AB28" s="26"/>
      <c r="AC28" s="25">
        <v>0.5</v>
      </c>
      <c r="AD28" s="38">
        <v>26</v>
      </c>
      <c r="AE28" s="38">
        <v>95</v>
      </c>
      <c r="AF28" s="38"/>
      <c r="AG28" s="38">
        <v>4.0999999999999996</v>
      </c>
      <c r="AH28" s="38"/>
      <c r="AI28" s="38"/>
      <c r="AJ28" s="38">
        <v>5</v>
      </c>
      <c r="AK28" s="38">
        <v>7.5</v>
      </c>
      <c r="AL28" s="24">
        <v>10</v>
      </c>
      <c r="AM28" s="38">
        <v>98</v>
      </c>
      <c r="AN28" s="38">
        <v>28.5</v>
      </c>
      <c r="AO28" s="38">
        <v>22</v>
      </c>
    </row>
    <row r="29" spans="1:44" s="10" customFormat="1" x14ac:dyDescent="0.2">
      <c r="A29" s="40" t="s">
        <v>128</v>
      </c>
      <c r="B29" s="103">
        <v>6</v>
      </c>
      <c r="C29" s="107" t="s">
        <v>142</v>
      </c>
      <c r="D29" s="137" t="s">
        <v>141</v>
      </c>
      <c r="E29" s="31" t="s">
        <v>2</v>
      </c>
      <c r="F29" s="223">
        <v>39.117314984168154</v>
      </c>
      <c r="G29" s="93">
        <f t="shared" si="3"/>
        <v>32.584723381812069</v>
      </c>
      <c r="H29" s="30"/>
      <c r="I29" s="30"/>
      <c r="J29" s="30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29">
        <f t="shared" si="4"/>
        <v>0</v>
      </c>
      <c r="X29" s="29" t="e">
        <f>W29*#REF!</f>
        <v>#REF!</v>
      </c>
      <c r="Y29" s="28">
        <f>W29/AL29</f>
        <v>0</v>
      </c>
      <c r="Z29" s="27">
        <f>(AM29*AN29*AO29/1000000)*Y29</f>
        <v>0</v>
      </c>
      <c r="AA29" s="26"/>
      <c r="AB29" s="26"/>
      <c r="AC29" s="25">
        <v>1</v>
      </c>
      <c r="AD29" s="38">
        <v>40</v>
      </c>
      <c r="AE29" s="38">
        <v>40</v>
      </c>
      <c r="AF29" s="38"/>
      <c r="AG29" s="38">
        <v>60</v>
      </c>
      <c r="AH29" s="38"/>
      <c r="AI29" s="38"/>
      <c r="AJ29" s="38">
        <v>4</v>
      </c>
      <c r="AK29" s="38">
        <v>5.2</v>
      </c>
      <c r="AL29" s="24">
        <v>4</v>
      </c>
      <c r="AM29" s="38">
        <v>103</v>
      </c>
      <c r="AN29" s="38">
        <v>39.5</v>
      </c>
      <c r="AO29" s="38">
        <v>18.5</v>
      </c>
    </row>
    <row r="30" spans="1:44" s="139" customFormat="1" x14ac:dyDescent="0.2">
      <c r="A30" s="145" t="s">
        <v>128</v>
      </c>
      <c r="B30" s="116">
        <v>7</v>
      </c>
      <c r="C30" s="144" t="s">
        <v>140</v>
      </c>
      <c r="D30" s="137" t="s">
        <v>139</v>
      </c>
      <c r="E30" s="31" t="s">
        <v>2</v>
      </c>
      <c r="F30" s="223">
        <v>37.045201764091935</v>
      </c>
      <c r="G30" s="93">
        <f t="shared" si="3"/>
        <v>30.858653069488582</v>
      </c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29">
        <f t="shared" si="4"/>
        <v>0</v>
      </c>
      <c r="X30" s="29" t="e">
        <f>W30*#REF!</f>
        <v>#REF!</v>
      </c>
      <c r="Y30" s="28">
        <f>W30/AL30</f>
        <v>0</v>
      </c>
      <c r="Z30" s="27">
        <f>(AM30*AN30*AO30/1000000)*Y30</f>
        <v>0</v>
      </c>
      <c r="AA30" s="143"/>
      <c r="AB30" s="143"/>
      <c r="AC30" s="142">
        <v>0.68</v>
      </c>
      <c r="AD30" s="140">
        <v>40</v>
      </c>
      <c r="AE30" s="140">
        <v>40</v>
      </c>
      <c r="AF30" s="140"/>
      <c r="AG30" s="140">
        <v>60</v>
      </c>
      <c r="AH30" s="140"/>
      <c r="AI30" s="140"/>
      <c r="AJ30" s="140">
        <v>2.7</v>
      </c>
      <c r="AK30" s="140">
        <v>3.3</v>
      </c>
      <c r="AL30" s="141">
        <v>4</v>
      </c>
      <c r="AM30" s="140">
        <v>86</v>
      </c>
      <c r="AN30" s="140">
        <v>27</v>
      </c>
      <c r="AO30" s="140">
        <v>15</v>
      </c>
    </row>
    <row r="31" spans="1:44" s="10" customFormat="1" x14ac:dyDescent="0.2">
      <c r="A31" s="40" t="s">
        <v>128</v>
      </c>
      <c r="B31" s="96"/>
      <c r="C31" s="107" t="s">
        <v>138</v>
      </c>
      <c r="D31" s="137" t="s">
        <v>137</v>
      </c>
      <c r="E31" s="31" t="s">
        <v>2</v>
      </c>
      <c r="F31" s="223">
        <v>67.999375416149746</v>
      </c>
      <c r="G31" s="93">
        <f t="shared" si="3"/>
        <v>56.643479721652739</v>
      </c>
      <c r="H31" s="38"/>
      <c r="I31" s="50"/>
      <c r="J31" s="50"/>
      <c r="K31" s="38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29">
        <f t="shared" si="4"/>
        <v>0</v>
      </c>
      <c r="X31" s="29" t="e">
        <f>W31*#REF!</f>
        <v>#REF!</v>
      </c>
      <c r="Y31" s="28"/>
      <c r="Z31" s="27"/>
      <c r="AA31" s="26"/>
      <c r="AB31" s="26"/>
      <c r="AC31" s="25"/>
      <c r="AD31" s="38">
        <v>28.2</v>
      </c>
      <c r="AE31" s="38">
        <v>28.6</v>
      </c>
      <c r="AF31" s="38"/>
      <c r="AG31" s="38">
        <v>2</v>
      </c>
      <c r="AH31" s="38"/>
      <c r="AI31" s="38"/>
      <c r="AJ31" s="38"/>
      <c r="AK31" s="38"/>
      <c r="AL31" s="24"/>
      <c r="AM31" s="38"/>
      <c r="AN31" s="38"/>
      <c r="AO31" s="38"/>
    </row>
    <row r="32" spans="1:44" s="10" customFormat="1" x14ac:dyDescent="0.2">
      <c r="A32" s="40" t="s">
        <v>128</v>
      </c>
      <c r="B32" s="96"/>
      <c r="C32" s="107" t="s">
        <v>136</v>
      </c>
      <c r="D32" s="137" t="s">
        <v>135</v>
      </c>
      <c r="E32" s="31" t="s">
        <v>2</v>
      </c>
      <c r="F32" s="223">
        <v>103.84014264888015</v>
      </c>
      <c r="G32" s="93">
        <f t="shared" si="3"/>
        <v>86.498838826517158</v>
      </c>
      <c r="H32" s="38"/>
      <c r="I32" s="50"/>
      <c r="J32" s="50"/>
      <c r="K32" s="38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29">
        <f t="shared" si="4"/>
        <v>0</v>
      </c>
      <c r="X32" s="29" t="e">
        <f>W32*#REF!</f>
        <v>#REF!</v>
      </c>
      <c r="Y32" s="28"/>
      <c r="Z32" s="27"/>
      <c r="AA32" s="26"/>
      <c r="AB32" s="26"/>
      <c r="AC32" s="25"/>
      <c r="AD32" s="38"/>
      <c r="AE32" s="38">
        <v>2</v>
      </c>
      <c r="AF32" s="38"/>
      <c r="AG32" s="38">
        <v>63.6</v>
      </c>
      <c r="AH32" s="38"/>
      <c r="AI32" s="38"/>
      <c r="AJ32" s="38"/>
      <c r="AK32" s="38"/>
      <c r="AL32" s="24"/>
      <c r="AM32" s="38"/>
      <c r="AN32" s="38"/>
      <c r="AO32" s="38"/>
    </row>
    <row r="33" spans="1:41" s="10" customFormat="1" x14ac:dyDescent="0.2">
      <c r="A33" s="40" t="s">
        <v>128</v>
      </c>
      <c r="B33" s="96"/>
      <c r="C33" s="107" t="s">
        <v>134</v>
      </c>
      <c r="D33" s="137" t="s">
        <v>133</v>
      </c>
      <c r="E33" s="31" t="s">
        <v>2</v>
      </c>
      <c r="F33" s="223">
        <v>69.78537109670529</v>
      </c>
      <c r="G33" s="93">
        <f t="shared" si="3"/>
        <v>58.131214123555502</v>
      </c>
      <c r="H33" s="38"/>
      <c r="I33" s="50"/>
      <c r="J33" s="50"/>
      <c r="K33" s="38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29">
        <f t="shared" si="4"/>
        <v>0</v>
      </c>
      <c r="X33" s="29" t="e">
        <f>W33*#REF!</f>
        <v>#REF!</v>
      </c>
      <c r="Y33" s="28"/>
      <c r="Z33" s="27"/>
      <c r="AA33" s="26"/>
      <c r="AB33" s="26"/>
      <c r="AC33" s="25"/>
      <c r="AD33" s="38">
        <v>2</v>
      </c>
      <c r="AE33" s="38">
        <v>26</v>
      </c>
      <c r="AF33" s="38"/>
      <c r="AG33" s="38">
        <v>25.3</v>
      </c>
      <c r="AH33" s="38"/>
      <c r="AI33" s="38"/>
      <c r="AJ33" s="38"/>
      <c r="AK33" s="38"/>
      <c r="AL33" s="24"/>
      <c r="AM33" s="38"/>
      <c r="AN33" s="38"/>
      <c r="AO33" s="38"/>
    </row>
    <row r="34" spans="1:41" s="10" customFormat="1" x14ac:dyDescent="0.2">
      <c r="A34" s="40" t="s">
        <v>128</v>
      </c>
      <c r="B34" s="96"/>
      <c r="C34" s="107" t="s">
        <v>132</v>
      </c>
      <c r="D34" s="137" t="s">
        <v>131</v>
      </c>
      <c r="E34" s="31" t="s">
        <v>2</v>
      </c>
      <c r="F34" s="223">
        <v>20.820843906283358</v>
      </c>
      <c r="G34" s="93">
        <f t="shared" si="3"/>
        <v>17.343762973934037</v>
      </c>
      <c r="H34" s="38"/>
      <c r="I34" s="50"/>
      <c r="J34" s="50"/>
      <c r="K34" s="38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29">
        <f t="shared" si="4"/>
        <v>0</v>
      </c>
      <c r="X34" s="29" t="e">
        <f>W34*#REF!</f>
        <v>#REF!</v>
      </c>
      <c r="Y34" s="28"/>
      <c r="Z34" s="27"/>
      <c r="AA34" s="26"/>
      <c r="AB34" s="26"/>
      <c r="AC34" s="25"/>
      <c r="AD34" s="38"/>
      <c r="AE34" s="38"/>
      <c r="AF34" s="38"/>
      <c r="AG34" s="38"/>
      <c r="AH34" s="38"/>
      <c r="AI34" s="38"/>
      <c r="AJ34" s="38"/>
      <c r="AK34" s="38"/>
      <c r="AL34" s="24"/>
      <c r="AM34" s="38"/>
      <c r="AN34" s="38"/>
      <c r="AO34" s="38"/>
    </row>
    <row r="35" spans="1:41" s="10" customFormat="1" x14ac:dyDescent="0.2">
      <c r="A35" s="40" t="s">
        <v>128</v>
      </c>
      <c r="B35" s="96"/>
      <c r="C35" s="107" t="s">
        <v>130</v>
      </c>
      <c r="D35" s="137" t="s">
        <v>129</v>
      </c>
      <c r="E35" s="31" t="s">
        <v>2</v>
      </c>
      <c r="F35" s="223">
        <v>19.188866128505577</v>
      </c>
      <c r="G35" s="93">
        <f t="shared" si="3"/>
        <v>15.984325485045145</v>
      </c>
      <c r="H35" s="38"/>
      <c r="I35" s="50"/>
      <c r="J35" s="50"/>
      <c r="K35" s="38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29">
        <f t="shared" si="4"/>
        <v>0</v>
      </c>
      <c r="X35" s="29" t="e">
        <f>W35*#REF!</f>
        <v>#REF!</v>
      </c>
      <c r="Y35" s="28"/>
      <c r="Z35" s="27"/>
      <c r="AA35" s="26"/>
      <c r="AB35" s="26"/>
      <c r="AC35" s="25"/>
      <c r="AD35" s="38"/>
      <c r="AE35" s="38"/>
      <c r="AF35" s="38"/>
      <c r="AG35" s="38"/>
      <c r="AH35" s="38"/>
      <c r="AI35" s="38"/>
      <c r="AJ35" s="38"/>
      <c r="AK35" s="38"/>
      <c r="AL35" s="24"/>
      <c r="AM35" s="38"/>
      <c r="AN35" s="38"/>
      <c r="AO35" s="38"/>
    </row>
    <row r="36" spans="1:41" s="10" customFormat="1" ht="21" x14ac:dyDescent="0.2">
      <c r="A36" s="23" t="s">
        <v>128</v>
      </c>
      <c r="B36" s="92"/>
      <c r="C36" s="20"/>
      <c r="D36" s="20"/>
      <c r="E36" s="89"/>
      <c r="F36" s="89"/>
      <c r="G36" s="89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19"/>
      <c r="V36" s="52"/>
      <c r="W36" s="22">
        <f>SUM(W22:W35)</f>
        <v>0</v>
      </c>
      <c r="X36" s="22" t="e">
        <f>SUM(X22:X35)</f>
        <v>#REF!</v>
      </c>
      <c r="Y36" s="22">
        <f>SUM(Y22:Y35)</f>
        <v>0</v>
      </c>
      <c r="Z36" s="21">
        <f>SUM(Z22:Z35)</f>
        <v>0</v>
      </c>
      <c r="AA36" s="35"/>
      <c r="AB36" s="35"/>
      <c r="AC36" s="51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19"/>
    </row>
    <row r="37" spans="1:41" s="10" customFormat="1" ht="132.75" customHeight="1" x14ac:dyDescent="0.2">
      <c r="A37" s="202" t="s">
        <v>183</v>
      </c>
      <c r="B37" s="134"/>
      <c r="C37" s="45"/>
      <c r="D37" s="46"/>
      <c r="E37" s="124" t="s">
        <v>107</v>
      </c>
      <c r="F37" s="39"/>
      <c r="G37" s="39"/>
      <c r="H37" s="33" t="s">
        <v>8</v>
      </c>
      <c r="I37" s="33" t="s">
        <v>3</v>
      </c>
      <c r="J37" s="33" t="s">
        <v>7</v>
      </c>
      <c r="K37" s="33" t="s">
        <v>5</v>
      </c>
      <c r="L37" s="33"/>
      <c r="M37" s="48"/>
      <c r="N37" s="48"/>
      <c r="O37" s="48"/>
      <c r="P37" s="48"/>
      <c r="Q37" s="48"/>
      <c r="R37" s="48"/>
      <c r="S37" s="48"/>
      <c r="T37" s="48"/>
      <c r="U37" s="44"/>
      <c r="V37" s="44"/>
      <c r="W37" s="47"/>
      <c r="X37" s="47"/>
      <c r="Y37" s="47"/>
      <c r="Z37" s="54"/>
      <c r="AA37" s="46"/>
      <c r="AB37" s="46"/>
      <c r="AC37" s="53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4"/>
    </row>
    <row r="38" spans="1:41" s="10" customFormat="1" x14ac:dyDescent="0.25">
      <c r="A38" s="40" t="s">
        <v>127</v>
      </c>
      <c r="B38" s="103">
        <v>1</v>
      </c>
      <c r="C38" s="107" t="s">
        <v>155</v>
      </c>
      <c r="D38" s="137">
        <v>6588</v>
      </c>
      <c r="E38" s="31" t="s">
        <v>2</v>
      </c>
      <c r="F38" s="162">
        <v>429</v>
      </c>
      <c r="G38" s="93">
        <f>F38*0.833</f>
        <v>357.35699999999997</v>
      </c>
      <c r="H38" s="138"/>
      <c r="I38" s="138"/>
      <c r="J38" s="50"/>
      <c r="K38" s="50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29">
        <f>SUM(H38:V38)</f>
        <v>0</v>
      </c>
      <c r="X38" s="29" t="e">
        <f>W38*#REF!</f>
        <v>#REF!</v>
      </c>
      <c r="Y38" s="28">
        <f>W38/AL38</f>
        <v>0</v>
      </c>
      <c r="Z38" s="27">
        <f>(AM38*AN38*AO38/1000000)*Y38</f>
        <v>0</v>
      </c>
      <c r="AA38" s="26">
        <v>202</v>
      </c>
      <c r="AB38" s="26">
        <v>411</v>
      </c>
      <c r="AC38" s="25">
        <v>3.8</v>
      </c>
      <c r="AD38" s="38">
        <v>31.4</v>
      </c>
      <c r="AE38" s="38">
        <v>31.4</v>
      </c>
      <c r="AF38" s="38"/>
      <c r="AG38" s="38">
        <v>97.3</v>
      </c>
      <c r="AH38" s="38"/>
      <c r="AI38" s="38"/>
      <c r="AJ38" s="38">
        <v>3.8</v>
      </c>
      <c r="AK38" s="38">
        <v>5.5</v>
      </c>
      <c r="AL38" s="24">
        <v>1</v>
      </c>
      <c r="AM38" s="38">
        <v>36</v>
      </c>
      <c r="AN38" s="38">
        <v>36</v>
      </c>
      <c r="AO38" s="38">
        <v>102</v>
      </c>
    </row>
    <row r="39" spans="1:41" s="10" customFormat="1" ht="21" x14ac:dyDescent="0.2">
      <c r="A39" s="23"/>
      <c r="B39" s="92"/>
      <c r="C39" s="20"/>
      <c r="D39" s="20"/>
      <c r="E39" s="89"/>
      <c r="F39" s="89"/>
      <c r="G39" s="89"/>
      <c r="H39" s="136"/>
      <c r="I39" s="136"/>
      <c r="J39" s="136"/>
      <c r="K39" s="136"/>
      <c r="L39" s="135"/>
      <c r="M39" s="37"/>
      <c r="N39" s="37"/>
      <c r="O39" s="37"/>
      <c r="P39" s="37"/>
      <c r="Q39" s="37"/>
      <c r="R39" s="37"/>
      <c r="S39" s="37"/>
      <c r="T39" s="37"/>
      <c r="U39" s="19"/>
      <c r="V39" s="52"/>
      <c r="W39" s="22">
        <f>SUM(W38:W38)</f>
        <v>0</v>
      </c>
      <c r="X39" s="22" t="e">
        <f>SUM(X38:X38)</f>
        <v>#REF!</v>
      </c>
      <c r="Y39" s="22">
        <f>SUM(Y38:Y38)</f>
        <v>0</v>
      </c>
      <c r="Z39" s="21">
        <f>SUM(Z38:Z38)</f>
        <v>0</v>
      </c>
      <c r="AA39" s="35"/>
      <c r="AB39" s="35"/>
      <c r="AC39" s="51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19"/>
    </row>
    <row r="40" spans="1:41" s="10" customFormat="1" ht="119.25" customHeight="1" x14ac:dyDescent="0.2">
      <c r="A40" s="34" t="s">
        <v>63</v>
      </c>
      <c r="B40" s="34"/>
      <c r="C40" s="45"/>
      <c r="D40" s="46"/>
      <c r="E40" s="124" t="s">
        <v>107</v>
      </c>
      <c r="F40" s="39"/>
      <c r="G40" s="39"/>
      <c r="H40" s="33" t="s">
        <v>8</v>
      </c>
      <c r="I40" s="33" t="s">
        <v>3</v>
      </c>
      <c r="J40" s="33" t="s">
        <v>126</v>
      </c>
      <c r="K40" s="33" t="s">
        <v>125</v>
      </c>
      <c r="L40" s="33" t="s">
        <v>124</v>
      </c>
      <c r="M40" s="33" t="s">
        <v>123</v>
      </c>
      <c r="N40" s="33" t="s">
        <v>122</v>
      </c>
      <c r="O40" s="33" t="s">
        <v>121</v>
      </c>
      <c r="P40" s="33" t="s">
        <v>120</v>
      </c>
      <c r="Q40" s="33" t="s">
        <v>119</v>
      </c>
      <c r="R40" s="33" t="s">
        <v>118</v>
      </c>
      <c r="S40" s="33" t="s">
        <v>117</v>
      </c>
      <c r="T40" s="33" t="s">
        <v>116</v>
      </c>
      <c r="U40" s="33"/>
      <c r="V40" s="33"/>
      <c r="W40" s="130"/>
      <c r="X40" s="47"/>
      <c r="Y40" s="47"/>
      <c r="Z40" s="54"/>
      <c r="AB40" s="46"/>
      <c r="AC40" s="53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4"/>
    </row>
    <row r="41" spans="1:41" s="10" customFormat="1" x14ac:dyDescent="0.2">
      <c r="A41" s="40" t="s">
        <v>63</v>
      </c>
      <c r="B41" s="103">
        <v>1</v>
      </c>
      <c r="C41" s="107" t="s">
        <v>115</v>
      </c>
      <c r="D41" s="125" t="s">
        <v>113</v>
      </c>
      <c r="E41" s="31" t="s">
        <v>2</v>
      </c>
      <c r="F41" s="162">
        <v>481</v>
      </c>
      <c r="G41" s="93">
        <f t="shared" ref="G41:G45" si="5">F41*0.833</f>
        <v>400.673</v>
      </c>
      <c r="H41" s="127"/>
      <c r="I41" s="12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0"/>
      <c r="V41" s="30"/>
      <c r="W41" s="29">
        <f t="shared" ref="W41:W45" si="6">SUM(H41:V41)</f>
        <v>0</v>
      </c>
      <c r="X41" s="29" t="e">
        <f>W41*#REF!</f>
        <v>#REF!</v>
      </c>
      <c r="Y41" s="28">
        <f t="shared" ref="Y41:Y45" si="7">W41/AL41</f>
        <v>0</v>
      </c>
      <c r="Z41" s="27">
        <f t="shared" ref="Z41:Z45" si="8">(AM41*AN41*AO41/1000000)*Y41</f>
        <v>0</v>
      </c>
      <c r="AA41" s="38">
        <v>298</v>
      </c>
      <c r="AB41" s="38">
        <v>642</v>
      </c>
      <c r="AC41" s="27">
        <v>12.63</v>
      </c>
      <c r="AD41" s="38">
        <v>40</v>
      </c>
      <c r="AE41" s="38">
        <v>40</v>
      </c>
      <c r="AF41" s="38"/>
      <c r="AG41" s="38">
        <v>168.4</v>
      </c>
      <c r="AH41" s="38"/>
      <c r="AI41" s="38"/>
      <c r="AJ41" s="38">
        <v>12.63</v>
      </c>
      <c r="AK41" s="38">
        <v>14.1</v>
      </c>
      <c r="AL41" s="24">
        <v>1</v>
      </c>
      <c r="AM41" s="38">
        <v>45</v>
      </c>
      <c r="AN41" s="38">
        <v>45</v>
      </c>
      <c r="AO41" s="38">
        <v>43</v>
      </c>
    </row>
    <row r="42" spans="1:41" s="10" customFormat="1" x14ac:dyDescent="0.2">
      <c r="A42" s="40" t="s">
        <v>63</v>
      </c>
      <c r="B42" s="96"/>
      <c r="C42" s="107" t="s">
        <v>114</v>
      </c>
      <c r="D42" s="125" t="s">
        <v>113</v>
      </c>
      <c r="E42" s="31" t="s">
        <v>2</v>
      </c>
      <c r="F42" s="162">
        <v>481</v>
      </c>
      <c r="G42" s="93">
        <f t="shared" si="5"/>
        <v>400.673</v>
      </c>
      <c r="H42" s="30"/>
      <c r="I42" s="12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0"/>
      <c r="V42" s="30"/>
      <c r="W42" s="29">
        <f t="shared" si="6"/>
        <v>0</v>
      </c>
      <c r="X42" s="29" t="e">
        <f>W42*#REF!</f>
        <v>#REF!</v>
      </c>
      <c r="Y42" s="28">
        <f t="shared" si="7"/>
        <v>0</v>
      </c>
      <c r="Z42" s="27">
        <f t="shared" si="8"/>
        <v>0</v>
      </c>
      <c r="AA42" s="38">
        <v>298</v>
      </c>
      <c r="AB42" s="38">
        <v>642</v>
      </c>
      <c r="AC42" s="27">
        <v>12.63</v>
      </c>
      <c r="AD42" s="38">
        <v>40</v>
      </c>
      <c r="AE42" s="38">
        <v>40</v>
      </c>
      <c r="AF42" s="38"/>
      <c r="AG42" s="38">
        <v>168.4</v>
      </c>
      <c r="AH42" s="38"/>
      <c r="AI42" s="38"/>
      <c r="AJ42" s="38">
        <v>12.63</v>
      </c>
      <c r="AK42" s="38">
        <v>14.1</v>
      </c>
      <c r="AL42" s="24">
        <v>1</v>
      </c>
      <c r="AM42" s="38">
        <v>45</v>
      </c>
      <c r="AN42" s="38">
        <v>45</v>
      </c>
      <c r="AO42" s="38">
        <v>43</v>
      </c>
    </row>
    <row r="43" spans="1:41" s="10" customFormat="1" x14ac:dyDescent="0.2">
      <c r="A43" s="40" t="s">
        <v>63</v>
      </c>
      <c r="B43" s="96"/>
      <c r="C43" s="107" t="s">
        <v>112</v>
      </c>
      <c r="D43" s="94" t="s">
        <v>111</v>
      </c>
      <c r="E43" s="31" t="s">
        <v>2</v>
      </c>
      <c r="F43" s="162">
        <v>63</v>
      </c>
      <c r="G43" s="93">
        <f t="shared" si="5"/>
        <v>52.478999999999999</v>
      </c>
      <c r="H43" s="38"/>
      <c r="I43" s="129"/>
      <c r="J43" s="127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29">
        <f t="shared" si="6"/>
        <v>0</v>
      </c>
      <c r="X43" s="29" t="e">
        <f>W43*#REF!</f>
        <v>#REF!</v>
      </c>
      <c r="Y43" s="28">
        <f t="shared" si="7"/>
        <v>0</v>
      </c>
      <c r="Z43" s="27">
        <f t="shared" si="8"/>
        <v>0</v>
      </c>
      <c r="AA43" s="38">
        <v>6001</v>
      </c>
      <c r="AB43" s="38">
        <v>12927</v>
      </c>
      <c r="AC43" s="25">
        <v>0.9</v>
      </c>
      <c r="AD43" s="38">
        <v>35</v>
      </c>
      <c r="AE43" s="38">
        <v>35</v>
      </c>
      <c r="AF43" s="38"/>
      <c r="AG43" s="38">
        <v>0.25</v>
      </c>
      <c r="AH43" s="38"/>
      <c r="AI43" s="38"/>
      <c r="AJ43" s="38">
        <v>0.9</v>
      </c>
      <c r="AK43" s="38">
        <v>1</v>
      </c>
      <c r="AL43" s="24">
        <v>1</v>
      </c>
      <c r="AM43" s="38">
        <v>36</v>
      </c>
      <c r="AN43" s="38">
        <v>36</v>
      </c>
      <c r="AO43" s="38">
        <v>1</v>
      </c>
    </row>
    <row r="44" spans="1:41" s="10" customFormat="1" x14ac:dyDescent="0.2">
      <c r="A44" s="40" t="s">
        <v>63</v>
      </c>
      <c r="B44" s="103">
        <v>2</v>
      </c>
      <c r="C44" s="107" t="s">
        <v>110</v>
      </c>
      <c r="D44" s="125" t="s">
        <v>108</v>
      </c>
      <c r="E44" s="31" t="s">
        <v>2</v>
      </c>
      <c r="F44" s="162">
        <v>269</v>
      </c>
      <c r="G44" s="93">
        <f t="shared" si="5"/>
        <v>224.077</v>
      </c>
      <c r="H44" s="30"/>
      <c r="I44" s="128"/>
      <c r="J44" s="38"/>
      <c r="K44" s="38"/>
      <c r="L44" s="226"/>
      <c r="M44" s="38"/>
      <c r="N44" s="38"/>
      <c r="O44" s="38"/>
      <c r="P44" s="38"/>
      <c r="Q44" s="38"/>
      <c r="R44" s="38"/>
      <c r="S44" s="38"/>
      <c r="T44" s="38"/>
      <c r="U44" s="30"/>
      <c r="V44" s="30"/>
      <c r="W44" s="29">
        <f t="shared" si="6"/>
        <v>0</v>
      </c>
      <c r="X44" s="29" t="e">
        <f>W44*#REF!</f>
        <v>#REF!</v>
      </c>
      <c r="Y44" s="28">
        <f t="shared" si="7"/>
        <v>0</v>
      </c>
      <c r="Z44" s="27">
        <f t="shared" si="8"/>
        <v>0</v>
      </c>
      <c r="AA44" s="38">
        <v>624</v>
      </c>
      <c r="AB44" s="38">
        <v>1344</v>
      </c>
      <c r="AC44" s="25">
        <v>2</v>
      </c>
      <c r="AD44" s="38">
        <v>25</v>
      </c>
      <c r="AE44" s="38">
        <v>28.7</v>
      </c>
      <c r="AF44" s="38"/>
      <c r="AG44" s="38">
        <v>36.1</v>
      </c>
      <c r="AH44" s="38"/>
      <c r="AI44" s="38"/>
      <c r="AJ44" s="38">
        <v>2</v>
      </c>
      <c r="AK44" s="25">
        <v>3.19</v>
      </c>
      <c r="AL44" s="24">
        <v>1</v>
      </c>
      <c r="AM44" s="38">
        <v>32</v>
      </c>
      <c r="AN44" s="38">
        <v>31</v>
      </c>
      <c r="AO44" s="38">
        <v>42</v>
      </c>
    </row>
    <row r="45" spans="1:41" s="10" customFormat="1" x14ac:dyDescent="0.2">
      <c r="A45" s="40" t="s">
        <v>63</v>
      </c>
      <c r="B45" s="96"/>
      <c r="C45" s="107" t="s">
        <v>109</v>
      </c>
      <c r="D45" s="125" t="s">
        <v>108</v>
      </c>
      <c r="E45" s="31" t="s">
        <v>2</v>
      </c>
      <c r="F45" s="162">
        <v>269</v>
      </c>
      <c r="G45" s="93">
        <f t="shared" si="5"/>
        <v>224.077</v>
      </c>
      <c r="H45" s="30"/>
      <c r="I45" s="128"/>
      <c r="J45" s="38"/>
      <c r="K45" s="38"/>
      <c r="L45" s="41"/>
      <c r="M45" s="38"/>
      <c r="N45" s="38"/>
      <c r="O45" s="38"/>
      <c r="P45" s="38"/>
      <c r="Q45" s="38"/>
      <c r="R45" s="38"/>
      <c r="S45" s="38"/>
      <c r="T45" s="38"/>
      <c r="U45" s="30"/>
      <c r="V45" s="30"/>
      <c r="W45" s="29">
        <f t="shared" si="6"/>
        <v>0</v>
      </c>
      <c r="X45" s="29" t="e">
        <f>W45*#REF!</f>
        <v>#REF!</v>
      </c>
      <c r="Y45" s="28">
        <f t="shared" si="7"/>
        <v>0</v>
      </c>
      <c r="Z45" s="27">
        <f t="shared" si="8"/>
        <v>0</v>
      </c>
      <c r="AA45" s="38">
        <v>624</v>
      </c>
      <c r="AB45" s="38">
        <v>1344</v>
      </c>
      <c r="AC45" s="25">
        <v>2</v>
      </c>
      <c r="AD45" s="38">
        <v>25</v>
      </c>
      <c r="AE45" s="38">
        <v>28.7</v>
      </c>
      <c r="AF45" s="38"/>
      <c r="AG45" s="38">
        <v>36.1</v>
      </c>
      <c r="AH45" s="38"/>
      <c r="AI45" s="38"/>
      <c r="AJ45" s="38">
        <v>2</v>
      </c>
      <c r="AK45" s="25">
        <v>3.19</v>
      </c>
      <c r="AL45" s="24">
        <v>1</v>
      </c>
      <c r="AM45" s="38">
        <v>32</v>
      </c>
      <c r="AN45" s="38">
        <v>31</v>
      </c>
      <c r="AO45" s="38">
        <v>42</v>
      </c>
    </row>
    <row r="46" spans="1:41" s="10" customFormat="1" ht="113" customHeight="1" x14ac:dyDescent="0.2">
      <c r="A46" s="34" t="s">
        <v>63</v>
      </c>
      <c r="B46" s="126"/>
      <c r="C46" s="57"/>
      <c r="D46" s="125"/>
      <c r="E46" s="124" t="s">
        <v>107</v>
      </c>
      <c r="F46" s="39"/>
      <c r="G46" s="39"/>
      <c r="H46" s="33" t="s">
        <v>8</v>
      </c>
      <c r="I46" s="33" t="s">
        <v>3</v>
      </c>
      <c r="J46" s="33"/>
      <c r="K46" s="33"/>
      <c r="L46" s="33"/>
      <c r="M46" s="33"/>
      <c r="N46" s="122"/>
      <c r="O46" s="38"/>
      <c r="P46" s="38"/>
      <c r="Q46" s="38"/>
      <c r="R46" s="123"/>
      <c r="S46" s="122"/>
      <c r="T46" s="122"/>
      <c r="U46" s="38"/>
      <c r="V46" s="38"/>
      <c r="W46" s="38"/>
      <c r="X46" s="38"/>
      <c r="Y46" s="28"/>
      <c r="Z46" s="27"/>
      <c r="AA46" s="38"/>
      <c r="AB46" s="38"/>
      <c r="AC46" s="25"/>
      <c r="AD46" s="38"/>
      <c r="AE46" s="38"/>
      <c r="AF46" s="38"/>
      <c r="AG46" s="38"/>
      <c r="AH46" s="38"/>
      <c r="AI46" s="38"/>
      <c r="AJ46" s="38"/>
      <c r="AK46" s="38"/>
      <c r="AL46" s="24"/>
      <c r="AM46" s="38"/>
      <c r="AN46" s="38"/>
      <c r="AO46" s="38"/>
    </row>
    <row r="47" spans="1:41" s="10" customFormat="1" x14ac:dyDescent="0.2">
      <c r="A47" s="40" t="s">
        <v>63</v>
      </c>
      <c r="B47" s="96">
        <v>1</v>
      </c>
      <c r="C47" s="107" t="s">
        <v>106</v>
      </c>
      <c r="D47" s="94" t="s">
        <v>105</v>
      </c>
      <c r="E47" s="31" t="s">
        <v>2</v>
      </c>
      <c r="F47" s="162">
        <v>279</v>
      </c>
      <c r="G47" s="93">
        <f t="shared" ref="G47:G49" si="9">F47*0.833</f>
        <v>232.40699999999998</v>
      </c>
      <c r="H47" s="49"/>
      <c r="I47" s="38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29">
        <f t="shared" ref="W47:W49" si="10">SUM(H47:V47)</f>
        <v>0</v>
      </c>
      <c r="X47" s="29" t="e">
        <f>W47*#REF!</f>
        <v>#REF!</v>
      </c>
      <c r="Y47" s="28">
        <f t="shared" ref="Y47:Y49" si="11">W47/AL47</f>
        <v>0</v>
      </c>
      <c r="Z47" s="27">
        <f t="shared" ref="Z47:Z49" si="12">(AM47*AN47*AO47/1000000)*Y47</f>
        <v>0</v>
      </c>
      <c r="AA47" s="38">
        <v>1327</v>
      </c>
      <c r="AB47" s="38">
        <v>2859</v>
      </c>
      <c r="AC47" s="25">
        <v>2.4</v>
      </c>
      <c r="AD47" s="38">
        <v>18.399999999999999</v>
      </c>
      <c r="AE47" s="38">
        <v>18.399999999999999</v>
      </c>
      <c r="AF47" s="38"/>
      <c r="AG47" s="38">
        <v>30</v>
      </c>
      <c r="AH47" s="38"/>
      <c r="AI47" s="38"/>
      <c r="AJ47" s="38">
        <v>2.4</v>
      </c>
      <c r="AK47" s="25">
        <v>3.4</v>
      </c>
      <c r="AL47" s="24">
        <v>1</v>
      </c>
      <c r="AM47" s="38">
        <v>24</v>
      </c>
      <c r="AN47" s="38">
        <v>24</v>
      </c>
      <c r="AO47" s="38">
        <v>35</v>
      </c>
    </row>
    <row r="48" spans="1:41" s="10" customFormat="1" x14ac:dyDescent="0.2">
      <c r="A48" s="40" t="s">
        <v>63</v>
      </c>
      <c r="B48" s="103"/>
      <c r="C48" s="107" t="s">
        <v>104</v>
      </c>
      <c r="D48" s="104" t="s">
        <v>103</v>
      </c>
      <c r="E48" s="31" t="s">
        <v>2</v>
      </c>
      <c r="F48" s="162">
        <v>286</v>
      </c>
      <c r="G48" s="93">
        <f t="shared" si="9"/>
        <v>238.238</v>
      </c>
      <c r="H48" s="38"/>
      <c r="I48" s="38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29">
        <f t="shared" si="10"/>
        <v>0</v>
      </c>
      <c r="X48" s="29" t="e">
        <f>W48*#REF!</f>
        <v>#REF!</v>
      </c>
      <c r="Y48" s="28">
        <f t="shared" si="11"/>
        <v>0</v>
      </c>
      <c r="Z48" s="27">
        <f t="shared" si="12"/>
        <v>0</v>
      </c>
      <c r="AA48" s="38">
        <v>1025</v>
      </c>
      <c r="AB48" s="38">
        <v>2209</v>
      </c>
      <c r="AC48" s="25">
        <v>2.48</v>
      </c>
      <c r="AD48" s="38">
        <v>18.399999999999999</v>
      </c>
      <c r="AE48" s="38">
        <v>18.399999999999999</v>
      </c>
      <c r="AF48" s="38"/>
      <c r="AG48" s="38">
        <v>40</v>
      </c>
      <c r="AH48" s="38"/>
      <c r="AI48" s="38"/>
      <c r="AJ48" s="38">
        <v>2.5</v>
      </c>
      <c r="AK48" s="25">
        <v>3.5</v>
      </c>
      <c r="AL48" s="24">
        <v>1</v>
      </c>
      <c r="AM48" s="38">
        <v>24</v>
      </c>
      <c r="AN48" s="38">
        <v>24</v>
      </c>
      <c r="AO48" s="38">
        <v>45</v>
      </c>
    </row>
    <row r="49" spans="1:41" s="10" customFormat="1" x14ac:dyDescent="0.2">
      <c r="A49" s="40" t="s">
        <v>63</v>
      </c>
      <c r="B49" s="96"/>
      <c r="C49" s="107" t="s">
        <v>102</v>
      </c>
      <c r="D49" s="104" t="s">
        <v>101</v>
      </c>
      <c r="E49" s="31" t="s">
        <v>2</v>
      </c>
      <c r="F49" s="162">
        <v>292</v>
      </c>
      <c r="G49" s="93">
        <f t="shared" si="9"/>
        <v>243.23599999999999</v>
      </c>
      <c r="H49" s="38"/>
      <c r="I49" s="38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29">
        <f t="shared" si="10"/>
        <v>0</v>
      </c>
      <c r="X49" s="29" t="e">
        <f>W49*#REF!</f>
        <v>#REF!</v>
      </c>
      <c r="Y49" s="28">
        <f t="shared" si="11"/>
        <v>0</v>
      </c>
      <c r="Z49" s="27">
        <f t="shared" si="12"/>
        <v>0</v>
      </c>
      <c r="AA49" s="38">
        <v>835</v>
      </c>
      <c r="AB49" s="38">
        <v>1800</v>
      </c>
      <c r="AC49" s="25">
        <v>2.6</v>
      </c>
      <c r="AD49" s="38">
        <v>18.399999999999999</v>
      </c>
      <c r="AE49" s="38">
        <v>18.399999999999999</v>
      </c>
      <c r="AF49" s="38"/>
      <c r="AG49" s="38">
        <v>50</v>
      </c>
      <c r="AH49" s="38"/>
      <c r="AI49" s="38"/>
      <c r="AJ49" s="38">
        <v>2.6</v>
      </c>
      <c r="AK49" s="25">
        <v>3.6</v>
      </c>
      <c r="AL49" s="24">
        <v>1</v>
      </c>
      <c r="AM49" s="38">
        <v>24</v>
      </c>
      <c r="AN49" s="38">
        <v>24</v>
      </c>
      <c r="AO49" s="38">
        <v>55</v>
      </c>
    </row>
    <row r="50" spans="1:41" s="10" customFormat="1" x14ac:dyDescent="0.2">
      <c r="A50" s="40" t="s">
        <v>63</v>
      </c>
      <c r="B50" s="103">
        <v>2</v>
      </c>
      <c r="C50" s="107" t="s">
        <v>100</v>
      </c>
      <c r="D50" s="94" t="s">
        <v>99</v>
      </c>
      <c r="E50" s="31" t="s">
        <v>2</v>
      </c>
      <c r="F50" s="162">
        <v>452</v>
      </c>
      <c r="G50" s="93">
        <f>F50*0.833</f>
        <v>376.51599999999996</v>
      </c>
      <c r="H50" s="184"/>
      <c r="I50" s="184"/>
      <c r="J50" s="185"/>
      <c r="K50" s="185"/>
      <c r="L50" s="30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6"/>
      <c r="X50" s="186"/>
      <c r="Y50" s="120"/>
      <c r="Z50" s="121"/>
      <c r="AA50" s="41"/>
      <c r="AB50" s="41"/>
      <c r="AC50" s="43"/>
      <c r="AD50" s="41"/>
      <c r="AE50" s="41"/>
      <c r="AF50" s="41"/>
      <c r="AG50" s="41"/>
      <c r="AH50" s="41"/>
      <c r="AI50" s="41"/>
      <c r="AJ50" s="41"/>
      <c r="AK50" s="43"/>
      <c r="AL50" s="106"/>
      <c r="AM50" s="41"/>
      <c r="AN50" s="41"/>
      <c r="AO50" s="41"/>
    </row>
    <row r="51" spans="1:41" s="10" customFormat="1" ht="129.75" customHeight="1" x14ac:dyDescent="0.2">
      <c r="A51" s="117" t="s">
        <v>93</v>
      </c>
      <c r="B51" s="116"/>
      <c r="C51" s="107"/>
      <c r="D51" s="118"/>
      <c r="E51" s="56"/>
      <c r="F51" s="39"/>
      <c r="G51" s="39"/>
      <c r="H51" s="42" t="s">
        <v>98</v>
      </c>
      <c r="I51" s="38"/>
      <c r="J51" s="38"/>
      <c r="K51" s="38"/>
      <c r="L51" s="99"/>
      <c r="M51" s="119"/>
      <c r="N51" s="49"/>
      <c r="O51" s="38"/>
      <c r="P51" s="38"/>
      <c r="Q51" s="99"/>
      <c r="R51" s="98"/>
      <c r="S51" s="49"/>
      <c r="T51" s="38"/>
      <c r="U51" s="38"/>
      <c r="V51" s="38"/>
      <c r="W51" s="97"/>
      <c r="X51" s="97"/>
      <c r="Y51" s="28"/>
      <c r="Z51" s="27"/>
      <c r="AA51" s="38"/>
      <c r="AB51" s="38"/>
      <c r="AC51" s="25"/>
      <c r="AD51" s="38"/>
      <c r="AE51" s="38"/>
      <c r="AF51" s="38"/>
      <c r="AG51" s="38"/>
      <c r="AH51" s="38"/>
      <c r="AI51" s="38"/>
      <c r="AJ51" s="25"/>
      <c r="AK51" s="38"/>
      <c r="AL51" s="24"/>
      <c r="AM51" s="38"/>
      <c r="AN51" s="38"/>
      <c r="AO51" s="38"/>
    </row>
    <row r="52" spans="1:41" s="10" customFormat="1" x14ac:dyDescent="0.2">
      <c r="A52" s="117" t="s">
        <v>93</v>
      </c>
      <c r="B52" s="103"/>
      <c r="C52" s="95" t="s">
        <v>97</v>
      </c>
      <c r="D52" s="104" t="s">
        <v>96</v>
      </c>
      <c r="E52" s="31" t="s">
        <v>2</v>
      </c>
      <c r="F52" s="162">
        <v>377.9249186442899</v>
      </c>
      <c r="G52" s="93">
        <f>F52*0.833</f>
        <v>314.81145723069346</v>
      </c>
      <c r="H52" s="38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29">
        <f>SUM(H52:V52)</f>
        <v>0</v>
      </c>
      <c r="X52" s="29" t="e">
        <f>W52*#REF!</f>
        <v>#REF!</v>
      </c>
      <c r="Y52" s="28">
        <f>W52/AL52</f>
        <v>0</v>
      </c>
      <c r="Z52" s="27">
        <f>(AM52*AN52*AO52/1000000)*Y52</f>
        <v>0</v>
      </c>
      <c r="AA52" s="38">
        <v>160</v>
      </c>
      <c r="AB52" s="38">
        <v>384</v>
      </c>
      <c r="AC52" s="25">
        <v>1.94</v>
      </c>
      <c r="AD52" s="38">
        <v>48.5</v>
      </c>
      <c r="AE52" s="38">
        <v>48.5</v>
      </c>
      <c r="AF52" s="38"/>
      <c r="AG52" s="38">
        <v>43.5</v>
      </c>
      <c r="AH52" s="38"/>
      <c r="AI52" s="38"/>
      <c r="AJ52" s="25">
        <v>1.94</v>
      </c>
      <c r="AK52" s="25">
        <v>4.5599999999999996</v>
      </c>
      <c r="AL52" s="24">
        <v>1</v>
      </c>
      <c r="AM52" s="38">
        <v>55</v>
      </c>
      <c r="AN52" s="38">
        <v>53.5</v>
      </c>
      <c r="AO52" s="38">
        <v>48.5</v>
      </c>
    </row>
    <row r="53" spans="1:41" s="10" customFormat="1" x14ac:dyDescent="0.2">
      <c r="A53" s="117" t="s">
        <v>93</v>
      </c>
      <c r="B53" s="96">
        <v>13</v>
      </c>
      <c r="C53" s="95" t="s">
        <v>95</v>
      </c>
      <c r="D53" s="104" t="s">
        <v>94</v>
      </c>
      <c r="E53" s="31" t="s">
        <v>2</v>
      </c>
      <c r="F53" s="162">
        <v>313.99395391325544</v>
      </c>
      <c r="G53" s="93">
        <f>F53*0.833</f>
        <v>261.55696360974179</v>
      </c>
      <c r="H53" s="38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29">
        <f>SUM(H53:V53)</f>
        <v>0</v>
      </c>
      <c r="X53" s="29" t="e">
        <f>W53*#REF!</f>
        <v>#REF!</v>
      </c>
      <c r="Y53" s="28">
        <f>W53/AL53</f>
        <v>0</v>
      </c>
      <c r="Z53" s="27">
        <f>(AM53*AN53*AO53/1000000)*Y53</f>
        <v>0</v>
      </c>
      <c r="AA53" s="38">
        <v>325</v>
      </c>
      <c r="AB53" s="38">
        <v>650</v>
      </c>
      <c r="AC53" s="25">
        <v>1.48</v>
      </c>
      <c r="AD53" s="38">
        <v>40</v>
      </c>
      <c r="AE53" s="38">
        <v>40</v>
      </c>
      <c r="AF53" s="38"/>
      <c r="AG53" s="38">
        <v>34.5</v>
      </c>
      <c r="AH53" s="38"/>
      <c r="AI53" s="38"/>
      <c r="AJ53" s="25">
        <v>1.48</v>
      </c>
      <c r="AK53" s="25">
        <v>3.28</v>
      </c>
      <c r="AL53" s="24">
        <v>1</v>
      </c>
      <c r="AM53" s="38">
        <v>45</v>
      </c>
      <c r="AN53" s="38">
        <v>46</v>
      </c>
      <c r="AO53" s="38">
        <v>40</v>
      </c>
    </row>
    <row r="54" spans="1:41" s="10" customFormat="1" x14ac:dyDescent="0.2">
      <c r="A54" s="117" t="s">
        <v>93</v>
      </c>
      <c r="B54" s="96"/>
      <c r="C54" s="95" t="s">
        <v>92</v>
      </c>
      <c r="D54" s="104" t="s">
        <v>91</v>
      </c>
      <c r="E54" s="31" t="s">
        <v>2</v>
      </c>
      <c r="F54" s="162">
        <v>277.73637445147034</v>
      </c>
      <c r="G54" s="93">
        <f>F54*0.833</f>
        <v>231.35439991807479</v>
      </c>
      <c r="H54" s="38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29">
        <f>SUM(H54:V54)</f>
        <v>0</v>
      </c>
      <c r="X54" s="29" t="e">
        <f>W54*#REF!</f>
        <v>#REF!</v>
      </c>
      <c r="Y54" s="28">
        <f>W54/AL54</f>
        <v>0</v>
      </c>
      <c r="Z54" s="27">
        <f>(AM54*AN54*AO54/1000000)*Y54</f>
        <v>0</v>
      </c>
      <c r="AA54" s="38">
        <v>666</v>
      </c>
      <c r="AB54" s="38">
        <v>1332</v>
      </c>
      <c r="AC54" s="25">
        <v>1.3</v>
      </c>
      <c r="AD54" s="38">
        <v>31</v>
      </c>
      <c r="AE54" s="38">
        <v>31</v>
      </c>
      <c r="AF54" s="38"/>
      <c r="AG54" s="38">
        <v>25</v>
      </c>
      <c r="AH54" s="38"/>
      <c r="AI54" s="38"/>
      <c r="AJ54" s="25">
        <v>1.3</v>
      </c>
      <c r="AK54" s="25">
        <v>2.5</v>
      </c>
      <c r="AL54" s="24">
        <v>1</v>
      </c>
      <c r="AM54" s="38">
        <v>37.5</v>
      </c>
      <c r="AN54" s="38">
        <v>38</v>
      </c>
      <c r="AO54" s="38">
        <v>30</v>
      </c>
    </row>
    <row r="55" spans="1:41" s="10" customFormat="1" ht="102" customHeight="1" x14ac:dyDescent="0.2">
      <c r="A55" s="40"/>
      <c r="B55" s="116"/>
      <c r="C55" s="107"/>
      <c r="D55" s="115"/>
      <c r="E55" s="56"/>
      <c r="F55" s="39"/>
      <c r="G55" s="39"/>
      <c r="H55" s="42" t="s">
        <v>90</v>
      </c>
      <c r="I55" s="38"/>
      <c r="J55" s="38"/>
      <c r="K55" s="38"/>
      <c r="L55" s="38"/>
      <c r="M55" s="38"/>
      <c r="N55" s="38"/>
      <c r="O55" s="38"/>
      <c r="P55" s="38"/>
      <c r="Q55" s="99"/>
      <c r="R55" s="98"/>
      <c r="S55" s="49"/>
      <c r="T55" s="38"/>
      <c r="U55" s="38"/>
      <c r="V55" s="38"/>
      <c r="W55" s="97"/>
      <c r="X55" s="97"/>
      <c r="Y55" s="28"/>
      <c r="Z55" s="27"/>
      <c r="AA55" s="38"/>
      <c r="AB55" s="38"/>
      <c r="AC55" s="25"/>
      <c r="AD55" s="38"/>
      <c r="AE55" s="38"/>
      <c r="AF55" s="38"/>
      <c r="AG55" s="38"/>
      <c r="AH55" s="38"/>
      <c r="AI55" s="38"/>
      <c r="AJ55" s="25"/>
      <c r="AK55" s="38"/>
      <c r="AL55" s="24"/>
      <c r="AM55" s="38"/>
      <c r="AN55" s="38"/>
      <c r="AO55" s="38"/>
    </row>
    <row r="56" spans="1:41" s="10" customFormat="1" x14ac:dyDescent="0.2">
      <c r="A56" s="40" t="s">
        <v>63</v>
      </c>
      <c r="B56" s="96"/>
      <c r="C56" s="107" t="s">
        <v>89</v>
      </c>
      <c r="D56" s="94" t="s">
        <v>88</v>
      </c>
      <c r="E56" s="31" t="s">
        <v>2</v>
      </c>
      <c r="F56" s="162">
        <v>162</v>
      </c>
      <c r="G56" s="93">
        <f t="shared" ref="G56:G81" si="13">F56*0.833</f>
        <v>134.946</v>
      </c>
      <c r="H56" s="38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29">
        <f t="shared" ref="W56:W68" si="14">SUM(H56:V56)</f>
        <v>0</v>
      </c>
      <c r="X56" s="29" t="e">
        <f>W56*#REF!</f>
        <v>#REF!</v>
      </c>
      <c r="Y56" s="28">
        <f t="shared" ref="Y56:Y65" si="15">W56/AL56</f>
        <v>0</v>
      </c>
      <c r="Z56" s="27">
        <f t="shared" ref="Z56:Z68" si="16">(AM56*AN56*AO56/1000000)*Y56</f>
        <v>0</v>
      </c>
      <c r="AA56" s="38"/>
      <c r="AB56" s="38"/>
      <c r="AC56" s="25">
        <v>0.6</v>
      </c>
      <c r="AD56" s="38">
        <v>14.2</v>
      </c>
      <c r="AE56" s="38">
        <v>14.2</v>
      </c>
      <c r="AF56" s="38"/>
      <c r="AG56" s="38">
        <v>8.1999999999999993</v>
      </c>
      <c r="AH56" s="38"/>
      <c r="AI56" s="38"/>
      <c r="AJ56" s="38">
        <v>0.6</v>
      </c>
      <c r="AK56" s="38">
        <v>0.9</v>
      </c>
      <c r="AL56" s="24">
        <v>1</v>
      </c>
      <c r="AM56" s="38">
        <v>20.5</v>
      </c>
      <c r="AN56" s="38">
        <v>17</v>
      </c>
      <c r="AO56" s="38">
        <v>9</v>
      </c>
    </row>
    <row r="57" spans="1:41" s="10" customFormat="1" x14ac:dyDescent="0.2">
      <c r="A57" s="40" t="s">
        <v>63</v>
      </c>
      <c r="B57" s="96"/>
      <c r="C57" s="107" t="s">
        <v>87</v>
      </c>
      <c r="D57" s="94" t="s">
        <v>86</v>
      </c>
      <c r="E57" s="31" t="s">
        <v>2</v>
      </c>
      <c r="F57" s="162">
        <v>162</v>
      </c>
      <c r="G57" s="93">
        <f t="shared" si="13"/>
        <v>134.946</v>
      </c>
      <c r="H57" s="38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29">
        <f t="shared" si="14"/>
        <v>0</v>
      </c>
      <c r="X57" s="29" t="e">
        <f>W57*#REF!</f>
        <v>#REF!</v>
      </c>
      <c r="Y57" s="28">
        <f t="shared" si="15"/>
        <v>0</v>
      </c>
      <c r="Z57" s="27">
        <f t="shared" si="16"/>
        <v>0</v>
      </c>
      <c r="AA57" s="38"/>
      <c r="AB57" s="38"/>
      <c r="AC57" s="25">
        <v>0.6</v>
      </c>
      <c r="AD57" s="38">
        <v>14.2</v>
      </c>
      <c r="AE57" s="38">
        <v>14.2</v>
      </c>
      <c r="AF57" s="38"/>
      <c r="AG57" s="38">
        <v>8.1999999999999993</v>
      </c>
      <c r="AH57" s="38"/>
      <c r="AI57" s="38"/>
      <c r="AJ57" s="38">
        <v>0.6</v>
      </c>
      <c r="AK57" s="38">
        <v>0.9</v>
      </c>
      <c r="AL57" s="24">
        <v>1</v>
      </c>
      <c r="AM57" s="38">
        <v>20.5</v>
      </c>
      <c r="AN57" s="38">
        <v>17</v>
      </c>
      <c r="AO57" s="38">
        <v>9</v>
      </c>
    </row>
    <row r="58" spans="1:41" s="10" customFormat="1" x14ac:dyDescent="0.2">
      <c r="A58" s="40" t="s">
        <v>63</v>
      </c>
      <c r="B58" s="96"/>
      <c r="C58" s="107" t="s">
        <v>85</v>
      </c>
      <c r="D58" s="94" t="s">
        <v>84</v>
      </c>
      <c r="E58" s="31" t="s">
        <v>2</v>
      </c>
      <c r="F58" s="162">
        <v>162</v>
      </c>
      <c r="G58" s="93">
        <f t="shared" si="13"/>
        <v>134.946</v>
      </c>
      <c r="H58" s="38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29">
        <f t="shared" si="14"/>
        <v>0</v>
      </c>
      <c r="X58" s="29" t="e">
        <f>W58*#REF!</f>
        <v>#REF!</v>
      </c>
      <c r="Y58" s="28">
        <f t="shared" si="15"/>
        <v>0</v>
      </c>
      <c r="Z58" s="27">
        <f t="shared" si="16"/>
        <v>0</v>
      </c>
      <c r="AA58" s="38"/>
      <c r="AB58" s="38"/>
      <c r="AC58" s="25">
        <v>0.6</v>
      </c>
      <c r="AD58" s="38">
        <v>14.2</v>
      </c>
      <c r="AE58" s="38">
        <v>14.2</v>
      </c>
      <c r="AF58" s="38"/>
      <c r="AG58" s="38">
        <v>8.1999999999999993</v>
      </c>
      <c r="AH58" s="38"/>
      <c r="AI58" s="38"/>
      <c r="AJ58" s="38">
        <v>0.6</v>
      </c>
      <c r="AK58" s="38">
        <v>0.9</v>
      </c>
      <c r="AL58" s="24">
        <v>1</v>
      </c>
      <c r="AM58" s="38">
        <v>20.5</v>
      </c>
      <c r="AN58" s="38">
        <v>17</v>
      </c>
      <c r="AO58" s="38">
        <v>9</v>
      </c>
    </row>
    <row r="59" spans="1:41" s="10" customFormat="1" x14ac:dyDescent="0.2">
      <c r="A59" s="40" t="s">
        <v>63</v>
      </c>
      <c r="B59" s="96"/>
      <c r="C59" s="107" t="s">
        <v>83</v>
      </c>
      <c r="D59" s="94" t="s">
        <v>82</v>
      </c>
      <c r="E59" s="31" t="s">
        <v>2</v>
      </c>
      <c r="F59" s="162">
        <v>187</v>
      </c>
      <c r="G59" s="93">
        <f t="shared" si="13"/>
        <v>155.77099999999999</v>
      </c>
      <c r="H59" s="38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29">
        <f t="shared" si="14"/>
        <v>0</v>
      </c>
      <c r="X59" s="29" t="e">
        <f>W59*#REF!</f>
        <v>#REF!</v>
      </c>
      <c r="Y59" s="28">
        <f t="shared" si="15"/>
        <v>0</v>
      </c>
      <c r="Z59" s="27">
        <f t="shared" si="16"/>
        <v>0</v>
      </c>
      <c r="AA59" s="38"/>
      <c r="AB59" s="38"/>
      <c r="AC59" s="25">
        <v>0.6</v>
      </c>
      <c r="AD59" s="114">
        <v>20</v>
      </c>
      <c r="AE59" s="114">
        <v>20</v>
      </c>
      <c r="AF59" s="38"/>
      <c r="AG59" s="38">
        <v>8.1999999999999993</v>
      </c>
      <c r="AH59" s="38"/>
      <c r="AI59" s="38"/>
      <c r="AJ59" s="38">
        <v>0.6</v>
      </c>
      <c r="AK59" s="38">
        <v>0.9</v>
      </c>
      <c r="AL59" s="24">
        <v>1</v>
      </c>
      <c r="AM59" s="114">
        <v>24</v>
      </c>
      <c r="AN59" s="114">
        <v>22</v>
      </c>
      <c r="AO59" s="114">
        <v>10.5</v>
      </c>
    </row>
    <row r="60" spans="1:41" s="10" customFormat="1" x14ac:dyDescent="0.2">
      <c r="A60" s="40" t="s">
        <v>63</v>
      </c>
      <c r="B60" s="96"/>
      <c r="C60" s="107" t="s">
        <v>81</v>
      </c>
      <c r="D60" s="94" t="s">
        <v>80</v>
      </c>
      <c r="E60" s="31" t="s">
        <v>2</v>
      </c>
      <c r="F60" s="162">
        <v>187</v>
      </c>
      <c r="G60" s="93">
        <f t="shared" si="13"/>
        <v>155.77099999999999</v>
      </c>
      <c r="H60" s="38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29">
        <f t="shared" si="14"/>
        <v>0</v>
      </c>
      <c r="X60" s="29" t="e">
        <f>W60*#REF!</f>
        <v>#REF!</v>
      </c>
      <c r="Y60" s="28">
        <f t="shared" si="15"/>
        <v>0</v>
      </c>
      <c r="Z60" s="27">
        <f t="shared" si="16"/>
        <v>0</v>
      </c>
      <c r="AA60" s="38"/>
      <c r="AB60" s="38"/>
      <c r="AC60" s="25">
        <v>0.6</v>
      </c>
      <c r="AD60" s="114">
        <v>20</v>
      </c>
      <c r="AE60" s="114">
        <v>20</v>
      </c>
      <c r="AF60" s="38"/>
      <c r="AG60" s="38">
        <v>8.1999999999999993</v>
      </c>
      <c r="AH60" s="38"/>
      <c r="AI60" s="38"/>
      <c r="AJ60" s="38">
        <v>0.6</v>
      </c>
      <c r="AK60" s="38">
        <v>0.9</v>
      </c>
      <c r="AL60" s="24">
        <v>1</v>
      </c>
      <c r="AM60" s="114">
        <v>24</v>
      </c>
      <c r="AN60" s="114">
        <v>22</v>
      </c>
      <c r="AO60" s="114">
        <v>10.5</v>
      </c>
    </row>
    <row r="61" spans="1:41" s="10" customFormat="1" x14ac:dyDescent="0.2">
      <c r="A61" s="40" t="s">
        <v>63</v>
      </c>
      <c r="B61" s="96"/>
      <c r="C61" s="107" t="s">
        <v>79</v>
      </c>
      <c r="D61" s="94" t="s">
        <v>78</v>
      </c>
      <c r="E61" s="31" t="s">
        <v>2</v>
      </c>
      <c r="F61" s="162">
        <v>115</v>
      </c>
      <c r="G61" s="93">
        <f t="shared" si="13"/>
        <v>95.795000000000002</v>
      </c>
      <c r="H61" s="38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29">
        <f t="shared" si="14"/>
        <v>0</v>
      </c>
      <c r="X61" s="29" t="e">
        <f>W61*#REF!</f>
        <v>#REF!</v>
      </c>
      <c r="Y61" s="28">
        <f t="shared" si="15"/>
        <v>0</v>
      </c>
      <c r="Z61" s="27">
        <f t="shared" si="16"/>
        <v>0</v>
      </c>
      <c r="AA61" s="38"/>
      <c r="AB61" s="38"/>
      <c r="AC61" s="25">
        <v>0.2</v>
      </c>
      <c r="AD61" s="38">
        <v>10</v>
      </c>
      <c r="AE61" s="38">
        <v>10</v>
      </c>
      <c r="AF61" s="38"/>
      <c r="AG61" s="38">
        <v>5.35</v>
      </c>
      <c r="AH61" s="38"/>
      <c r="AI61" s="38"/>
      <c r="AJ61" s="38">
        <v>0.2</v>
      </c>
      <c r="AK61" s="38">
        <v>0.4</v>
      </c>
      <c r="AL61" s="24">
        <v>1</v>
      </c>
      <c r="AM61" s="38">
        <v>15</v>
      </c>
      <c r="AN61" s="38">
        <v>11</v>
      </c>
      <c r="AO61" s="38">
        <v>6</v>
      </c>
    </row>
    <row r="62" spans="1:41" s="10" customFormat="1" x14ac:dyDescent="0.2">
      <c r="A62" s="40" t="s">
        <v>63</v>
      </c>
      <c r="B62" s="96"/>
      <c r="C62" s="107" t="s">
        <v>77</v>
      </c>
      <c r="D62" s="94" t="s">
        <v>76</v>
      </c>
      <c r="E62" s="31" t="s">
        <v>2</v>
      </c>
      <c r="F62" s="162">
        <v>115</v>
      </c>
      <c r="G62" s="93">
        <f t="shared" si="13"/>
        <v>95.795000000000002</v>
      </c>
      <c r="H62" s="38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29">
        <f t="shared" si="14"/>
        <v>0</v>
      </c>
      <c r="X62" s="29" t="e">
        <f>W62*#REF!</f>
        <v>#REF!</v>
      </c>
      <c r="Y62" s="28">
        <f t="shared" si="15"/>
        <v>0</v>
      </c>
      <c r="Z62" s="27">
        <f t="shared" si="16"/>
        <v>0</v>
      </c>
      <c r="AA62" s="38"/>
      <c r="AB62" s="38"/>
      <c r="AC62" s="25">
        <v>0.2</v>
      </c>
      <c r="AD62" s="38">
        <v>10</v>
      </c>
      <c r="AE62" s="38">
        <v>10</v>
      </c>
      <c r="AF62" s="38"/>
      <c r="AG62" s="38">
        <v>5.35</v>
      </c>
      <c r="AH62" s="38"/>
      <c r="AI62" s="38"/>
      <c r="AJ62" s="38">
        <v>0.2</v>
      </c>
      <c r="AK62" s="38">
        <v>0.4</v>
      </c>
      <c r="AL62" s="24">
        <v>1</v>
      </c>
      <c r="AM62" s="38">
        <v>15</v>
      </c>
      <c r="AN62" s="38">
        <v>11</v>
      </c>
      <c r="AO62" s="38">
        <v>6</v>
      </c>
    </row>
    <row r="63" spans="1:41" s="10" customFormat="1" x14ac:dyDescent="0.2">
      <c r="A63" s="40" t="s">
        <v>63</v>
      </c>
      <c r="B63" s="96"/>
      <c r="C63" s="107" t="s">
        <v>75</v>
      </c>
      <c r="D63" s="94" t="s">
        <v>74</v>
      </c>
      <c r="E63" s="31" t="s">
        <v>2</v>
      </c>
      <c r="F63" s="162">
        <v>115</v>
      </c>
      <c r="G63" s="93">
        <f t="shared" si="13"/>
        <v>95.795000000000002</v>
      </c>
      <c r="H63" s="38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29">
        <f t="shared" si="14"/>
        <v>0</v>
      </c>
      <c r="X63" s="29" t="e">
        <f>W63*#REF!</f>
        <v>#REF!</v>
      </c>
      <c r="Y63" s="28">
        <f t="shared" si="15"/>
        <v>0</v>
      </c>
      <c r="Z63" s="27">
        <f t="shared" si="16"/>
        <v>0</v>
      </c>
      <c r="AA63" s="38"/>
      <c r="AB63" s="38"/>
      <c r="AC63" s="25">
        <v>0.2</v>
      </c>
      <c r="AD63" s="38">
        <v>10</v>
      </c>
      <c r="AE63" s="38">
        <v>10</v>
      </c>
      <c r="AF63" s="38"/>
      <c r="AG63" s="38">
        <v>5.35</v>
      </c>
      <c r="AH63" s="38"/>
      <c r="AI63" s="38"/>
      <c r="AJ63" s="38">
        <v>0.2</v>
      </c>
      <c r="AK63" s="38">
        <v>0.4</v>
      </c>
      <c r="AL63" s="24">
        <v>1</v>
      </c>
      <c r="AM63" s="38">
        <v>15</v>
      </c>
      <c r="AN63" s="38">
        <v>11</v>
      </c>
      <c r="AO63" s="38">
        <v>6</v>
      </c>
    </row>
    <row r="64" spans="1:41" s="10" customFormat="1" x14ac:dyDescent="0.2">
      <c r="A64" s="40" t="s">
        <v>63</v>
      </c>
      <c r="B64" s="96"/>
      <c r="C64" s="107" t="s">
        <v>73</v>
      </c>
      <c r="D64" s="94" t="s">
        <v>72</v>
      </c>
      <c r="E64" s="31" t="s">
        <v>2</v>
      </c>
      <c r="F64" s="162">
        <v>115</v>
      </c>
      <c r="G64" s="113">
        <f t="shared" si="13"/>
        <v>95.795000000000002</v>
      </c>
      <c r="H64" s="38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29">
        <f t="shared" si="14"/>
        <v>0</v>
      </c>
      <c r="X64" s="29" t="e">
        <f>W64*#REF!</f>
        <v>#REF!</v>
      </c>
      <c r="Y64" s="28">
        <f t="shared" si="15"/>
        <v>0</v>
      </c>
      <c r="Z64" s="27">
        <f t="shared" si="16"/>
        <v>0</v>
      </c>
      <c r="AA64" s="38"/>
      <c r="AB64" s="38"/>
      <c r="AC64" s="25">
        <v>0.2</v>
      </c>
      <c r="AD64" s="38">
        <v>10</v>
      </c>
      <c r="AE64" s="38">
        <v>10</v>
      </c>
      <c r="AF64" s="38"/>
      <c r="AG64" s="38">
        <v>5.35</v>
      </c>
      <c r="AH64" s="38"/>
      <c r="AI64" s="38"/>
      <c r="AJ64" s="38">
        <v>0.2</v>
      </c>
      <c r="AK64" s="38">
        <v>0.4</v>
      </c>
      <c r="AL64" s="24">
        <v>1</v>
      </c>
      <c r="AM64" s="38">
        <v>15</v>
      </c>
      <c r="AN64" s="38">
        <v>11</v>
      </c>
      <c r="AO64" s="38">
        <v>6</v>
      </c>
    </row>
    <row r="65" spans="1:41" s="10" customFormat="1" x14ac:dyDescent="0.2">
      <c r="A65" s="40" t="s">
        <v>63</v>
      </c>
      <c r="B65" s="96"/>
      <c r="C65" s="107" t="s">
        <v>71</v>
      </c>
      <c r="D65" s="94" t="s">
        <v>70</v>
      </c>
      <c r="E65" s="31" t="s">
        <v>2</v>
      </c>
      <c r="F65" s="162">
        <v>100</v>
      </c>
      <c r="G65" s="93">
        <f t="shared" si="13"/>
        <v>83.3</v>
      </c>
      <c r="H65" s="38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29">
        <f t="shared" si="14"/>
        <v>0</v>
      </c>
      <c r="X65" s="29" t="e">
        <f>W65*#REF!</f>
        <v>#REF!</v>
      </c>
      <c r="Y65" s="28">
        <f t="shared" si="15"/>
        <v>0</v>
      </c>
      <c r="Z65" s="27">
        <f t="shared" si="16"/>
        <v>0</v>
      </c>
      <c r="AA65" s="38"/>
      <c r="AB65" s="38"/>
      <c r="AC65" s="25">
        <v>0.2</v>
      </c>
      <c r="AD65" s="38">
        <v>10</v>
      </c>
      <c r="AE65" s="38">
        <v>10</v>
      </c>
      <c r="AF65" s="38"/>
      <c r="AG65" s="38">
        <v>5.35</v>
      </c>
      <c r="AH65" s="38"/>
      <c r="AI65" s="38"/>
      <c r="AJ65" s="38">
        <v>0.2</v>
      </c>
      <c r="AK65" s="38">
        <v>0.4</v>
      </c>
      <c r="AL65" s="24">
        <v>1</v>
      </c>
      <c r="AM65" s="38">
        <v>15</v>
      </c>
      <c r="AN65" s="38">
        <v>11</v>
      </c>
      <c r="AO65" s="38">
        <v>6</v>
      </c>
    </row>
    <row r="66" spans="1:41" s="10" customFormat="1" x14ac:dyDescent="0.2">
      <c r="A66" s="40" t="s">
        <v>63</v>
      </c>
      <c r="B66" s="96"/>
      <c r="C66" s="107" t="s">
        <v>69</v>
      </c>
      <c r="D66" s="94" t="s">
        <v>68</v>
      </c>
      <c r="E66" s="31" t="s">
        <v>2</v>
      </c>
      <c r="F66" s="162">
        <v>309.91149233212639</v>
      </c>
      <c r="G66" s="93">
        <f t="shared" si="13"/>
        <v>258.15627311266127</v>
      </c>
      <c r="H66" s="38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29">
        <f t="shared" si="14"/>
        <v>0</v>
      </c>
      <c r="X66" s="29" t="e">
        <f>W66*#REF!</f>
        <v>#REF!</v>
      </c>
      <c r="Y66" s="28">
        <f>W66/1</f>
        <v>0</v>
      </c>
      <c r="Z66" s="27">
        <f t="shared" si="16"/>
        <v>0</v>
      </c>
      <c r="AA66" s="38">
        <v>500</v>
      </c>
      <c r="AB66" s="38">
        <v>966</v>
      </c>
      <c r="AC66" s="25">
        <v>0.5</v>
      </c>
      <c r="AD66" s="25">
        <v>0.5</v>
      </c>
      <c r="AE66" s="25">
        <v>0.5</v>
      </c>
      <c r="AF66" s="38"/>
      <c r="AG66" s="38">
        <v>29</v>
      </c>
      <c r="AH66" s="38"/>
      <c r="AI66" s="38"/>
      <c r="AJ66" s="25">
        <v>0.5</v>
      </c>
      <c r="AK66" s="25">
        <v>0.5</v>
      </c>
      <c r="AL66" s="24" t="s">
        <v>67</v>
      </c>
      <c r="AM66" s="38">
        <v>76</v>
      </c>
      <c r="AN66" s="38">
        <v>39</v>
      </c>
      <c r="AO66" s="38">
        <v>17</v>
      </c>
    </row>
    <row r="67" spans="1:41" s="10" customFormat="1" x14ac:dyDescent="0.2">
      <c r="A67" s="40" t="s">
        <v>63</v>
      </c>
      <c r="B67" s="96"/>
      <c r="C67" s="107" t="s">
        <v>66</v>
      </c>
      <c r="D67" s="94" t="s">
        <v>65</v>
      </c>
      <c r="E67" s="31" t="s">
        <v>2</v>
      </c>
      <c r="F67" s="162">
        <v>82.062051325586353</v>
      </c>
      <c r="G67" s="93">
        <f t="shared" si="13"/>
        <v>68.357688754213427</v>
      </c>
      <c r="H67" s="38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29">
        <f t="shared" si="14"/>
        <v>0</v>
      </c>
      <c r="X67" s="29" t="e">
        <f>W67*#REF!</f>
        <v>#REF!</v>
      </c>
      <c r="Y67" s="28">
        <f>W67/1</f>
        <v>0</v>
      </c>
      <c r="Z67" s="27">
        <f t="shared" si="16"/>
        <v>0</v>
      </c>
      <c r="AA67" s="38">
        <v>3415</v>
      </c>
      <c r="AB67" s="38">
        <v>6900</v>
      </c>
      <c r="AC67" s="25">
        <v>0.5</v>
      </c>
      <c r="AD67" s="25">
        <v>0.5</v>
      </c>
      <c r="AE67" s="25">
        <v>0.5</v>
      </c>
      <c r="AF67" s="38"/>
      <c r="AG67" s="38"/>
      <c r="AH67" s="38"/>
      <c r="AI67" s="38"/>
      <c r="AJ67" s="25">
        <v>0.5</v>
      </c>
      <c r="AK67" s="25">
        <v>0.5</v>
      </c>
      <c r="AL67" s="24" t="s">
        <v>64</v>
      </c>
      <c r="AM67" s="38">
        <v>32</v>
      </c>
      <c r="AN67" s="38">
        <v>37</v>
      </c>
      <c r="AO67" s="38">
        <v>7</v>
      </c>
    </row>
    <row r="68" spans="1:41" s="10" customFormat="1" x14ac:dyDescent="0.2">
      <c r="A68" s="40" t="s">
        <v>63</v>
      </c>
      <c r="B68" s="96"/>
      <c r="C68" s="102" t="s">
        <v>62</v>
      </c>
      <c r="D68" s="101" t="s">
        <v>61</v>
      </c>
      <c r="E68" s="31" t="s">
        <v>2</v>
      </c>
      <c r="F68" s="162">
        <v>193.30218955999081</v>
      </c>
      <c r="G68" s="93">
        <f t="shared" si="13"/>
        <v>161.02072390347234</v>
      </c>
      <c r="H68" s="38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29">
        <f t="shared" si="14"/>
        <v>0</v>
      </c>
      <c r="X68" s="29" t="e">
        <f>W68*#REF!</f>
        <v>#REF!</v>
      </c>
      <c r="Y68" s="28">
        <f>W68/AL68</f>
        <v>0</v>
      </c>
      <c r="Z68" s="27">
        <f t="shared" si="16"/>
        <v>0</v>
      </c>
      <c r="AA68" s="38">
        <v>898</v>
      </c>
      <c r="AB68" s="38">
        <v>1934</v>
      </c>
      <c r="AC68" s="25">
        <v>3.6</v>
      </c>
      <c r="AD68" s="38">
        <v>21.5</v>
      </c>
      <c r="AE68" s="38">
        <v>66</v>
      </c>
      <c r="AF68" s="38"/>
      <c r="AG68" s="38">
        <v>15</v>
      </c>
      <c r="AH68" s="38"/>
      <c r="AI68" s="38"/>
      <c r="AJ68" s="38">
        <v>3.6</v>
      </c>
      <c r="AK68" s="38">
        <v>4.5</v>
      </c>
      <c r="AL68" s="24">
        <v>1</v>
      </c>
      <c r="AM68" s="38">
        <v>68</v>
      </c>
      <c r="AN68" s="38">
        <v>24</v>
      </c>
      <c r="AO68" s="38">
        <v>18</v>
      </c>
    </row>
    <row r="69" spans="1:41" s="10" customFormat="1" x14ac:dyDescent="0.2">
      <c r="A69" s="40"/>
      <c r="B69" s="96"/>
      <c r="C69" s="102"/>
      <c r="D69" s="101"/>
      <c r="E69" s="56"/>
      <c r="F69" s="56"/>
      <c r="G69" s="56"/>
      <c r="H69" s="56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97"/>
      <c r="X69" s="97"/>
      <c r="Y69" s="28"/>
      <c r="Z69" s="27"/>
      <c r="AA69" s="38"/>
      <c r="AB69" s="38"/>
      <c r="AC69" s="25"/>
      <c r="AD69" s="38"/>
      <c r="AE69" s="38"/>
      <c r="AF69" s="38"/>
      <c r="AG69" s="38"/>
      <c r="AH69" s="38"/>
      <c r="AI69" s="38"/>
      <c r="AJ69" s="38"/>
      <c r="AK69" s="38"/>
      <c r="AL69" s="24"/>
      <c r="AM69" s="38"/>
      <c r="AN69" s="38"/>
      <c r="AO69" s="38"/>
    </row>
    <row r="70" spans="1:41" s="10" customFormat="1" x14ac:dyDescent="0.2">
      <c r="A70" s="40" t="s">
        <v>41</v>
      </c>
      <c r="B70" s="103"/>
      <c r="C70" s="102" t="s">
        <v>60</v>
      </c>
      <c r="D70" s="101" t="s">
        <v>59</v>
      </c>
      <c r="E70" s="31" t="s">
        <v>4</v>
      </c>
      <c r="F70" s="162">
        <v>1491.7887799768578</v>
      </c>
      <c r="G70" s="93">
        <f t="shared" si="13"/>
        <v>1242.6600537207225</v>
      </c>
      <c r="H70" s="38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29">
        <f t="shared" ref="W70:W76" si="17">SUM(H70:V70)</f>
        <v>0</v>
      </c>
      <c r="X70" s="29" t="e">
        <f>W70*#REF!</f>
        <v>#REF!</v>
      </c>
      <c r="Y70" s="28">
        <f>W70/AL70</f>
        <v>0</v>
      </c>
      <c r="Z70" s="27">
        <f t="shared" ref="Z70:Z76" si="18">(AM70*AN70*AO70/1000000)*Y70</f>
        <v>0</v>
      </c>
      <c r="AA70" s="38"/>
      <c r="AB70" s="38"/>
      <c r="AC70" s="25">
        <v>15.5</v>
      </c>
      <c r="AD70" s="38">
        <v>50</v>
      </c>
      <c r="AE70" s="38">
        <v>150</v>
      </c>
      <c r="AF70" s="38"/>
      <c r="AG70" s="38">
        <v>200</v>
      </c>
      <c r="AH70" s="38"/>
      <c r="AI70" s="38"/>
      <c r="AJ70" s="38">
        <v>15.5</v>
      </c>
      <c r="AK70" s="38">
        <v>19.8</v>
      </c>
      <c r="AL70" s="24">
        <v>1</v>
      </c>
      <c r="AM70" s="38">
        <v>191</v>
      </c>
      <c r="AN70" s="38">
        <v>57</v>
      </c>
      <c r="AO70" s="38">
        <v>21</v>
      </c>
    </row>
    <row r="71" spans="1:41" s="10" customFormat="1" ht="19.25" customHeight="1" x14ac:dyDescent="0.2">
      <c r="A71" s="40" t="s">
        <v>41</v>
      </c>
      <c r="B71" s="103"/>
      <c r="C71" s="107" t="s">
        <v>58</v>
      </c>
      <c r="D71" s="94" t="s">
        <v>57</v>
      </c>
      <c r="E71" s="31" t="s">
        <v>4</v>
      </c>
      <c r="F71" s="162">
        <v>3032.8528693567459</v>
      </c>
      <c r="G71" s="93">
        <f t="shared" si="13"/>
        <v>2526.3664401741694</v>
      </c>
      <c r="H71" s="38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29">
        <f t="shared" si="17"/>
        <v>0</v>
      </c>
      <c r="X71" s="29" t="e">
        <f>W71*#REF!</f>
        <v>#REF!</v>
      </c>
      <c r="Y71" s="28">
        <f>W71/AL71</f>
        <v>0</v>
      </c>
      <c r="Z71" s="27">
        <f t="shared" si="18"/>
        <v>0</v>
      </c>
      <c r="AA71" s="38">
        <v>56</v>
      </c>
      <c r="AB71" s="38">
        <v>121</v>
      </c>
      <c r="AC71" s="25">
        <v>45</v>
      </c>
      <c r="AD71" s="38">
        <v>90</v>
      </c>
      <c r="AE71" s="38">
        <v>200</v>
      </c>
      <c r="AF71" s="38"/>
      <c r="AG71" s="38">
        <v>200</v>
      </c>
      <c r="AH71" s="38"/>
      <c r="AI71" s="38"/>
      <c r="AJ71" s="38">
        <v>45</v>
      </c>
      <c r="AK71" s="38">
        <v>59.6</v>
      </c>
      <c r="AL71" s="24">
        <v>1</v>
      </c>
      <c r="AM71" s="38">
        <v>96</v>
      </c>
      <c r="AN71" s="38">
        <v>76</v>
      </c>
      <c r="AO71" s="38">
        <v>65</v>
      </c>
    </row>
    <row r="72" spans="1:41" s="10" customFormat="1" x14ac:dyDescent="0.2">
      <c r="A72" s="40" t="s">
        <v>41</v>
      </c>
      <c r="B72" s="103"/>
      <c r="C72" s="107" t="s">
        <v>56</v>
      </c>
      <c r="D72" s="112" t="s">
        <v>55</v>
      </c>
      <c r="E72" s="31" t="s">
        <v>4</v>
      </c>
      <c r="F72" s="162">
        <v>1768.4016652878311</v>
      </c>
      <c r="G72" s="93">
        <f t="shared" si="13"/>
        <v>1473.0785871847631</v>
      </c>
      <c r="H72" s="38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29">
        <f t="shared" si="17"/>
        <v>0</v>
      </c>
      <c r="X72" s="29" t="e">
        <f>W72*#REF!</f>
        <v>#REF!</v>
      </c>
      <c r="Y72" s="28">
        <f>W72/AL72</f>
        <v>0</v>
      </c>
      <c r="Z72" s="27">
        <f t="shared" si="18"/>
        <v>0</v>
      </c>
      <c r="AA72" s="38">
        <v>95</v>
      </c>
      <c r="AB72" s="38">
        <v>204</v>
      </c>
      <c r="AC72" s="25">
        <v>32.42</v>
      </c>
      <c r="AD72" s="38">
        <v>52.5</v>
      </c>
      <c r="AE72" s="38">
        <v>145.5</v>
      </c>
      <c r="AF72" s="38"/>
      <c r="AG72" s="38">
        <v>188.5</v>
      </c>
      <c r="AH72" s="38"/>
      <c r="AI72" s="38"/>
      <c r="AJ72" s="25">
        <v>32.42</v>
      </c>
      <c r="AK72" s="25">
        <v>34.42</v>
      </c>
      <c r="AL72" s="24">
        <v>1</v>
      </c>
      <c r="AM72" s="38">
        <v>151</v>
      </c>
      <c r="AN72" s="38">
        <v>58.5</v>
      </c>
      <c r="AO72" s="38">
        <v>26</v>
      </c>
    </row>
    <row r="73" spans="1:41" s="10" customFormat="1" x14ac:dyDescent="0.2">
      <c r="A73" s="40" t="s">
        <v>41</v>
      </c>
      <c r="B73" s="103"/>
      <c r="C73" s="107" t="s">
        <v>54</v>
      </c>
      <c r="D73" s="94" t="s">
        <v>53</v>
      </c>
      <c r="E73" s="31" t="s">
        <v>4</v>
      </c>
      <c r="F73" s="162">
        <v>2417.8287309887387</v>
      </c>
      <c r="G73" s="93">
        <f t="shared" si="13"/>
        <v>2014.0513329136193</v>
      </c>
      <c r="H73" s="38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29">
        <f t="shared" si="17"/>
        <v>0</v>
      </c>
      <c r="X73" s="29" t="e">
        <f>W73*#REF!</f>
        <v>#REF!</v>
      </c>
      <c r="Y73" s="28">
        <f>W73/AL73</f>
        <v>0</v>
      </c>
      <c r="Z73" s="27">
        <f t="shared" si="18"/>
        <v>0</v>
      </c>
      <c r="AA73" s="38">
        <v>65</v>
      </c>
      <c r="AB73" s="38">
        <v>141</v>
      </c>
      <c r="AC73" s="25">
        <v>30</v>
      </c>
      <c r="AD73" s="38">
        <v>80</v>
      </c>
      <c r="AE73" s="38">
        <v>145.5</v>
      </c>
      <c r="AF73" s="38"/>
      <c r="AG73" s="38">
        <v>188.5</v>
      </c>
      <c r="AH73" s="38"/>
      <c r="AI73" s="38"/>
      <c r="AJ73" s="38">
        <v>30</v>
      </c>
      <c r="AK73" s="38">
        <v>36</v>
      </c>
      <c r="AL73" s="24">
        <v>1</v>
      </c>
      <c r="AM73" s="38">
        <v>152</v>
      </c>
      <c r="AN73" s="38">
        <v>88</v>
      </c>
      <c r="AO73" s="38">
        <v>35</v>
      </c>
    </row>
    <row r="74" spans="1:41" s="10" customFormat="1" x14ac:dyDescent="0.2">
      <c r="A74" s="40" t="s">
        <v>41</v>
      </c>
      <c r="B74" s="103"/>
      <c r="C74" s="107" t="s">
        <v>52</v>
      </c>
      <c r="D74" s="94" t="s">
        <v>51</v>
      </c>
      <c r="E74" s="31" t="s">
        <v>4</v>
      </c>
      <c r="F74" s="162">
        <v>1734.2006164526545</v>
      </c>
      <c r="G74" s="93">
        <f t="shared" si="13"/>
        <v>1444.5891135050611</v>
      </c>
      <c r="H74" s="38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29">
        <f t="shared" si="17"/>
        <v>0</v>
      </c>
      <c r="X74" s="29" t="e">
        <f>W74*#REF!</f>
        <v>#REF!</v>
      </c>
      <c r="Y74" s="28">
        <f>W74/AL74</f>
        <v>0</v>
      </c>
      <c r="Z74" s="27">
        <f t="shared" si="18"/>
        <v>0</v>
      </c>
      <c r="AA74" s="349">
        <v>83</v>
      </c>
      <c r="AB74" s="349">
        <v>180</v>
      </c>
      <c r="AC74" s="347">
        <v>34</v>
      </c>
      <c r="AD74" s="345">
        <v>200</v>
      </c>
      <c r="AE74" s="345">
        <v>200</v>
      </c>
      <c r="AF74" s="345"/>
      <c r="AG74" s="345">
        <v>230</v>
      </c>
      <c r="AH74" s="38"/>
      <c r="AI74" s="38"/>
      <c r="AJ74" s="38">
        <v>25</v>
      </c>
      <c r="AK74" s="38">
        <v>36.5</v>
      </c>
      <c r="AL74" s="350">
        <v>1</v>
      </c>
      <c r="AM74" s="38">
        <v>230</v>
      </c>
      <c r="AN74" s="38">
        <v>35</v>
      </c>
      <c r="AO74" s="38">
        <v>35</v>
      </c>
    </row>
    <row r="75" spans="1:41" s="10" customFormat="1" x14ac:dyDescent="0.2">
      <c r="A75" s="40" t="s">
        <v>41</v>
      </c>
      <c r="B75" s="103"/>
      <c r="C75" s="107" t="s">
        <v>50</v>
      </c>
      <c r="D75" s="38"/>
      <c r="E75" s="108"/>
      <c r="F75" s="108"/>
      <c r="G75" s="108"/>
      <c r="H75" s="38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29">
        <f t="shared" si="17"/>
        <v>0</v>
      </c>
      <c r="X75" s="29" t="e">
        <f>W75*#REF!</f>
        <v>#REF!</v>
      </c>
      <c r="Y75" s="28">
        <f>W75/1</f>
        <v>0</v>
      </c>
      <c r="Z75" s="27">
        <f t="shared" si="18"/>
        <v>0</v>
      </c>
      <c r="AA75" s="349"/>
      <c r="AB75" s="349"/>
      <c r="AC75" s="348"/>
      <c r="AD75" s="346"/>
      <c r="AE75" s="346"/>
      <c r="AF75" s="346"/>
      <c r="AG75" s="346"/>
      <c r="AH75" s="38"/>
      <c r="AI75" s="38"/>
      <c r="AJ75" s="38">
        <v>9</v>
      </c>
      <c r="AK75" s="38">
        <v>12.43</v>
      </c>
      <c r="AL75" s="351"/>
      <c r="AM75" s="38">
        <v>230</v>
      </c>
      <c r="AN75" s="38">
        <v>16</v>
      </c>
      <c r="AO75" s="38">
        <v>16</v>
      </c>
    </row>
    <row r="76" spans="1:41" s="10" customFormat="1" x14ac:dyDescent="0.2">
      <c r="A76" s="40" t="s">
        <v>41</v>
      </c>
      <c r="B76" s="110"/>
      <c r="C76" s="109" t="s">
        <v>49</v>
      </c>
      <c r="D76" s="111" t="s">
        <v>48</v>
      </c>
      <c r="E76" s="31" t="s">
        <v>4</v>
      </c>
      <c r="F76" s="162">
        <v>5679.3147624604208</v>
      </c>
      <c r="G76" s="93">
        <f t="shared" si="13"/>
        <v>4730.8691971295302</v>
      </c>
      <c r="H76" s="38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29">
        <f t="shared" si="17"/>
        <v>0</v>
      </c>
      <c r="X76" s="29" t="e">
        <f>W76*#REF!</f>
        <v>#REF!</v>
      </c>
      <c r="Y76" s="28">
        <f>W76/AL76</f>
        <v>0</v>
      </c>
      <c r="Z76" s="27">
        <f t="shared" si="18"/>
        <v>0</v>
      </c>
      <c r="AA76" s="345"/>
      <c r="AB76" s="345">
        <v>42</v>
      </c>
      <c r="AC76" s="347">
        <v>59</v>
      </c>
      <c r="AD76" s="38">
        <v>110</v>
      </c>
      <c r="AE76" s="38">
        <v>202.5</v>
      </c>
      <c r="AF76" s="38"/>
      <c r="AG76" s="38">
        <v>220</v>
      </c>
      <c r="AH76" s="38"/>
      <c r="AI76" s="38"/>
      <c r="AJ76" s="38">
        <v>29</v>
      </c>
      <c r="AK76" s="38">
        <v>36.299999999999997</v>
      </c>
      <c r="AL76" s="24">
        <v>1</v>
      </c>
      <c r="AM76" s="38">
        <v>153</v>
      </c>
      <c r="AN76" s="38">
        <v>53</v>
      </c>
      <c r="AO76" s="38">
        <v>108</v>
      </c>
    </row>
    <row r="77" spans="1:41" s="10" customFormat="1" x14ac:dyDescent="0.2">
      <c r="A77" s="40"/>
      <c r="B77" s="110"/>
      <c r="C77" s="109"/>
      <c r="D77" s="38"/>
      <c r="E77" s="108"/>
      <c r="F77" s="108"/>
      <c r="G77" s="108"/>
      <c r="H77" s="38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97"/>
      <c r="X77" s="97"/>
      <c r="Y77" s="28"/>
      <c r="Z77" s="27"/>
      <c r="AA77" s="346"/>
      <c r="AB77" s="346"/>
      <c r="AC77" s="348"/>
      <c r="AD77" s="38"/>
      <c r="AE77" s="38"/>
      <c r="AF77" s="38"/>
      <c r="AG77" s="38"/>
      <c r="AH77" s="38"/>
      <c r="AI77" s="38"/>
      <c r="AJ77" s="38">
        <v>30</v>
      </c>
      <c r="AK77" s="38">
        <v>37.5</v>
      </c>
      <c r="AL77" s="24">
        <v>1</v>
      </c>
      <c r="AM77" s="38">
        <v>225</v>
      </c>
      <c r="AN77" s="38">
        <v>105</v>
      </c>
      <c r="AO77" s="38">
        <v>17</v>
      </c>
    </row>
    <row r="78" spans="1:41" s="10" customFormat="1" x14ac:dyDescent="0.2">
      <c r="A78" s="40" t="s">
        <v>41</v>
      </c>
      <c r="B78" s="103"/>
      <c r="C78" s="107" t="s">
        <v>47</v>
      </c>
      <c r="D78" s="94" t="s">
        <v>46</v>
      </c>
      <c r="E78" s="31" t="s">
        <v>4</v>
      </c>
      <c r="F78" s="162">
        <v>1677.2179303877413</v>
      </c>
      <c r="G78" s="93">
        <f t="shared" si="13"/>
        <v>1397.1225360129883</v>
      </c>
      <c r="H78" s="38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29">
        <f>SUM(H78:V78)</f>
        <v>0</v>
      </c>
      <c r="X78" s="29" t="e">
        <f>W78*#REF!</f>
        <v>#REF!</v>
      </c>
      <c r="Y78" s="28">
        <f>W78/AL78</f>
        <v>0</v>
      </c>
      <c r="Z78" s="27">
        <f>(AM78*AN78*AO78/1000000)*Y78</f>
        <v>0</v>
      </c>
      <c r="AA78" s="38">
        <v>24</v>
      </c>
      <c r="AB78" s="38">
        <v>51</v>
      </c>
      <c r="AC78" s="25">
        <v>19.5</v>
      </c>
      <c r="AD78" s="38">
        <v>97</v>
      </c>
      <c r="AE78" s="38">
        <v>63</v>
      </c>
      <c r="AF78" s="38"/>
      <c r="AG78" s="38">
        <v>158.69999999999999</v>
      </c>
      <c r="AH78" s="38"/>
      <c r="AI78" s="38"/>
      <c r="AJ78" s="38">
        <v>19.5</v>
      </c>
      <c r="AK78" s="38">
        <v>29</v>
      </c>
      <c r="AL78" s="106">
        <v>1</v>
      </c>
      <c r="AM78" s="38">
        <v>69</v>
      </c>
      <c r="AN78" s="38">
        <v>69</v>
      </c>
      <c r="AO78" s="38">
        <v>163</v>
      </c>
    </row>
    <row r="79" spans="1:41" s="10" customFormat="1" x14ac:dyDescent="0.2">
      <c r="A79" s="40" t="s">
        <v>41</v>
      </c>
      <c r="B79" s="103"/>
      <c r="C79" s="107" t="s">
        <v>45</v>
      </c>
      <c r="D79" s="94" t="s">
        <v>44</v>
      </c>
      <c r="E79" s="31" t="s">
        <v>4</v>
      </c>
      <c r="F79" s="162">
        <v>1703.2112773420138</v>
      </c>
      <c r="G79" s="93">
        <f t="shared" si="13"/>
        <v>1418.7749940258975</v>
      </c>
      <c r="H79" s="38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29">
        <f>SUM(H79:V79)</f>
        <v>0</v>
      </c>
      <c r="X79" s="29" t="e">
        <f>W79*#REF!</f>
        <v>#REF!</v>
      </c>
      <c r="Y79" s="28">
        <f>W79/AL79</f>
        <v>0</v>
      </c>
      <c r="Z79" s="27">
        <f>(AM79*AN79*AO79/1000000)*Y79</f>
        <v>0</v>
      </c>
      <c r="AA79" s="38">
        <v>59</v>
      </c>
      <c r="AB79" s="38">
        <v>118</v>
      </c>
      <c r="AC79" s="25">
        <v>37</v>
      </c>
      <c r="AD79" s="38">
        <v>101</v>
      </c>
      <c r="AE79" s="38">
        <v>90</v>
      </c>
      <c r="AF79" s="38"/>
      <c r="AG79" s="38">
        <v>197.7</v>
      </c>
      <c r="AH79" s="38"/>
      <c r="AI79" s="38"/>
      <c r="AJ79" s="38">
        <v>37</v>
      </c>
      <c r="AK79" s="38">
        <v>42</v>
      </c>
      <c r="AL79" s="106">
        <v>1</v>
      </c>
      <c r="AM79" s="38">
        <v>205</v>
      </c>
      <c r="AN79" s="38">
        <v>98</v>
      </c>
      <c r="AO79" s="38">
        <v>15</v>
      </c>
    </row>
    <row r="80" spans="1:41" s="10" customFormat="1" x14ac:dyDescent="0.2">
      <c r="A80" s="40" t="s">
        <v>41</v>
      </c>
      <c r="B80" s="103"/>
      <c r="C80" s="107" t="s">
        <v>43</v>
      </c>
      <c r="D80" s="94" t="s">
        <v>42</v>
      </c>
      <c r="E80" s="31" t="s">
        <v>4</v>
      </c>
      <c r="F80" s="162">
        <v>225.7926219093147</v>
      </c>
      <c r="G80" s="93">
        <f t="shared" si="13"/>
        <v>188.08525405045913</v>
      </c>
      <c r="H80" s="38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29">
        <f>SUM(H80:V80)</f>
        <v>0</v>
      </c>
      <c r="X80" s="29" t="e">
        <f>W80*#REF!</f>
        <v>#REF!</v>
      </c>
      <c r="Y80" s="28">
        <f>W80/AL80</f>
        <v>0</v>
      </c>
      <c r="Z80" s="27">
        <f>(AM80*AN80*AO80/1000000)*Y80</f>
        <v>0</v>
      </c>
      <c r="AA80" s="38">
        <v>612</v>
      </c>
      <c r="AB80" s="38">
        <v>1224</v>
      </c>
      <c r="AC80" s="25"/>
      <c r="AD80" s="38">
        <v>71</v>
      </c>
      <c r="AE80" s="38">
        <v>61</v>
      </c>
      <c r="AF80" s="38"/>
      <c r="AG80" s="38">
        <v>126.9</v>
      </c>
      <c r="AH80" s="38"/>
      <c r="AI80" s="38"/>
      <c r="AJ80" s="38"/>
      <c r="AK80" s="38"/>
      <c r="AL80" s="106">
        <v>1</v>
      </c>
      <c r="AM80" s="38">
        <v>46</v>
      </c>
      <c r="AN80" s="38">
        <v>46</v>
      </c>
      <c r="AO80" s="38">
        <v>5</v>
      </c>
    </row>
    <row r="81" spans="1:41" x14ac:dyDescent="0.2">
      <c r="A81" s="40" t="s">
        <v>41</v>
      </c>
      <c r="B81" s="103"/>
      <c r="C81" s="107" t="s">
        <v>40</v>
      </c>
      <c r="D81" s="94" t="s">
        <v>39</v>
      </c>
      <c r="E81" s="31" t="s">
        <v>4</v>
      </c>
      <c r="F81" s="162">
        <v>350.76888282890707</v>
      </c>
      <c r="G81" s="93">
        <f t="shared" si="13"/>
        <v>292.19047939647959</v>
      </c>
      <c r="H81" s="38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29">
        <f>SUM(H81:V81)</f>
        <v>0</v>
      </c>
      <c r="X81" s="29" t="e">
        <f>W81*#REF!</f>
        <v>#REF!</v>
      </c>
      <c r="Y81" s="28">
        <f>W81/AL81</f>
        <v>0</v>
      </c>
      <c r="Z81" s="27">
        <f>(AM81*AN81*AO81/1000000)*Y81</f>
        <v>0</v>
      </c>
      <c r="AA81" s="38">
        <v>1260</v>
      </c>
      <c r="AB81" s="38"/>
      <c r="AC81" s="25">
        <v>3.3</v>
      </c>
      <c r="AD81" s="38">
        <v>30</v>
      </c>
      <c r="AE81" s="38">
        <v>30</v>
      </c>
      <c r="AF81" s="38"/>
      <c r="AG81" s="38">
        <v>39</v>
      </c>
      <c r="AH81" s="38"/>
      <c r="AI81" s="38"/>
      <c r="AJ81" s="38">
        <v>3.3</v>
      </c>
      <c r="AK81" s="38">
        <v>4.2</v>
      </c>
      <c r="AL81" s="106">
        <v>1</v>
      </c>
      <c r="AM81" s="38">
        <v>32</v>
      </c>
      <c r="AN81" s="38">
        <v>32</v>
      </c>
      <c r="AO81" s="38">
        <v>48</v>
      </c>
    </row>
    <row r="82" spans="1:41" s="175" customFormat="1" x14ac:dyDescent="0.2">
      <c r="A82" s="164"/>
      <c r="B82" s="165"/>
      <c r="C82" s="166"/>
      <c r="D82" s="167"/>
      <c r="E82" s="168"/>
      <c r="F82" s="169"/>
      <c r="G82" s="170"/>
      <c r="H82" s="105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36">
        <f>SUM(W41:W81)</f>
        <v>0</v>
      </c>
      <c r="X82" s="36" t="e">
        <f>SUM(X41:X81)</f>
        <v>#REF!</v>
      </c>
      <c r="Y82" s="36">
        <f>SUM(Y41:Y81)</f>
        <v>0</v>
      </c>
      <c r="Z82" s="36">
        <f>SUM(Z41:Z81)</f>
        <v>0</v>
      </c>
      <c r="AA82" s="172"/>
      <c r="AB82" s="172"/>
      <c r="AC82" s="173"/>
      <c r="AD82" s="172"/>
      <c r="AE82" s="172"/>
      <c r="AF82" s="172"/>
      <c r="AG82" s="172"/>
      <c r="AH82" s="172"/>
      <c r="AI82" s="172"/>
      <c r="AJ82" s="172"/>
      <c r="AK82" s="172"/>
      <c r="AL82" s="174"/>
      <c r="AM82" s="172"/>
      <c r="AN82" s="172"/>
      <c r="AO82" s="105"/>
    </row>
    <row r="83" spans="1:41" ht="41.25" customHeight="1" x14ac:dyDescent="0.25">
      <c r="A83" s="18" t="s">
        <v>1</v>
      </c>
      <c r="B83" s="18"/>
      <c r="C83" s="91"/>
      <c r="D83" s="91"/>
      <c r="E83" s="17"/>
      <c r="F83" s="17"/>
      <c r="G83" s="90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1"/>
      <c r="V83" s="11"/>
      <c r="W83" s="15">
        <f>SUM(W82+W39+W36+W18)</f>
        <v>0</v>
      </c>
      <c r="X83" s="15" t="e">
        <f>SUM(X82+X39+X36+X18)</f>
        <v>#REF!</v>
      </c>
      <c r="Y83" s="15">
        <f>SUM(Y82+Y39+Y36+Y18)</f>
        <v>0</v>
      </c>
      <c r="Z83" s="15">
        <f>SUM(Z82+Z39+Z36+Z18)</f>
        <v>0</v>
      </c>
      <c r="AA83" s="14"/>
      <c r="AB83" s="14"/>
      <c r="AC83" s="13"/>
      <c r="AD83" s="12"/>
      <c r="AE83" s="12"/>
      <c r="AF83" s="12"/>
      <c r="AG83" s="12"/>
      <c r="AH83" s="12"/>
      <c r="AI83" s="12"/>
      <c r="AJ83" s="13"/>
      <c r="AK83" s="13"/>
      <c r="AL83" s="12"/>
      <c r="AM83" s="12"/>
      <c r="AN83" s="12"/>
      <c r="AO83" s="11" t="s">
        <v>0</v>
      </c>
    </row>
    <row r="84" spans="1:41" x14ac:dyDescent="0.2">
      <c r="F84" s="6"/>
    </row>
    <row r="85" spans="1:41" x14ac:dyDescent="0.2">
      <c r="F85" s="6"/>
    </row>
    <row r="86" spans="1:41" x14ac:dyDescent="0.2">
      <c r="F86" s="6"/>
    </row>
    <row r="87" spans="1:41" x14ac:dyDescent="0.2">
      <c r="F87" s="6"/>
    </row>
    <row r="88" spans="1:41" x14ac:dyDescent="0.2">
      <c r="F88" s="6"/>
    </row>
    <row r="89" spans="1:41" x14ac:dyDescent="0.2">
      <c r="F89" s="6"/>
    </row>
    <row r="90" spans="1:41" x14ac:dyDescent="0.2">
      <c r="F90" s="6"/>
    </row>
    <row r="91" spans="1:41" x14ac:dyDescent="0.2">
      <c r="F91" s="6"/>
    </row>
    <row r="92" spans="1:41" x14ac:dyDescent="0.2">
      <c r="F92" s="6"/>
    </row>
    <row r="93" spans="1:41" x14ac:dyDescent="0.2">
      <c r="F93" s="6"/>
    </row>
    <row r="94" spans="1:41" x14ac:dyDescent="0.2">
      <c r="F94" s="6"/>
    </row>
    <row r="95" spans="1:41" x14ac:dyDescent="0.2">
      <c r="F95" s="6"/>
    </row>
    <row r="96" spans="1:41" x14ac:dyDescent="0.2">
      <c r="F96" s="6"/>
    </row>
    <row r="97" spans="6:6" x14ac:dyDescent="0.2">
      <c r="F97" s="6"/>
    </row>
    <row r="98" spans="6:6" x14ac:dyDescent="0.2">
      <c r="F98" s="6"/>
    </row>
    <row r="99" spans="6:6" x14ac:dyDescent="0.2">
      <c r="F99" s="6"/>
    </row>
    <row r="100" spans="6:6" x14ac:dyDescent="0.2">
      <c r="F100" s="6"/>
    </row>
    <row r="101" spans="6:6" x14ac:dyDescent="0.2">
      <c r="F101" s="6"/>
    </row>
    <row r="102" spans="6:6" x14ac:dyDescent="0.2">
      <c r="F102" s="6"/>
    </row>
    <row r="103" spans="6:6" x14ac:dyDescent="0.2">
      <c r="F103" s="6"/>
    </row>
    <row r="104" spans="6:6" x14ac:dyDescent="0.2">
      <c r="F104" s="6"/>
    </row>
    <row r="105" spans="6:6" x14ac:dyDescent="0.2">
      <c r="F105" s="6"/>
    </row>
    <row r="106" spans="6:6" x14ac:dyDescent="0.2">
      <c r="F106" s="6"/>
    </row>
    <row r="107" spans="6:6" x14ac:dyDescent="0.2">
      <c r="F107" s="6"/>
    </row>
    <row r="108" spans="6:6" x14ac:dyDescent="0.2">
      <c r="F108" s="6"/>
    </row>
    <row r="109" spans="6:6" x14ac:dyDescent="0.2">
      <c r="F109" s="6"/>
    </row>
    <row r="110" spans="6:6" x14ac:dyDescent="0.2">
      <c r="F110" s="6"/>
    </row>
    <row r="111" spans="6:6" x14ac:dyDescent="0.2">
      <c r="F111" s="6"/>
    </row>
    <row r="112" spans="6:6" x14ac:dyDescent="0.2">
      <c r="F112" s="6"/>
    </row>
    <row r="113" spans="6:6" x14ac:dyDescent="0.2">
      <c r="F113" s="6"/>
    </row>
    <row r="114" spans="6:6" x14ac:dyDescent="0.2">
      <c r="F114" s="6"/>
    </row>
    <row r="115" spans="6:6" x14ac:dyDescent="0.2">
      <c r="F115" s="6"/>
    </row>
    <row r="116" spans="6:6" x14ac:dyDescent="0.2">
      <c r="F116" s="6"/>
    </row>
    <row r="117" spans="6:6" x14ac:dyDescent="0.2">
      <c r="F117" s="6"/>
    </row>
    <row r="118" spans="6:6" x14ac:dyDescent="0.2">
      <c r="F118" s="6"/>
    </row>
    <row r="119" spans="6:6" x14ac:dyDescent="0.2">
      <c r="F119" s="6"/>
    </row>
    <row r="120" spans="6:6" x14ac:dyDescent="0.2">
      <c r="F120" s="6"/>
    </row>
    <row r="121" spans="6:6" x14ac:dyDescent="0.2">
      <c r="F121" s="6"/>
    </row>
    <row r="122" spans="6:6" x14ac:dyDescent="0.2">
      <c r="F122" s="6"/>
    </row>
    <row r="123" spans="6:6" x14ac:dyDescent="0.2">
      <c r="F123" s="6"/>
    </row>
    <row r="124" spans="6:6" x14ac:dyDescent="0.2">
      <c r="F124" s="6"/>
    </row>
    <row r="125" spans="6:6" x14ac:dyDescent="0.2">
      <c r="F125" s="6"/>
    </row>
    <row r="126" spans="6:6" x14ac:dyDescent="0.2">
      <c r="F126" s="6"/>
    </row>
    <row r="127" spans="6:6" x14ac:dyDescent="0.2">
      <c r="F127" s="6"/>
    </row>
    <row r="128" spans="6:6" x14ac:dyDescent="0.2">
      <c r="F128" s="6"/>
    </row>
    <row r="129" spans="6:6" x14ac:dyDescent="0.2">
      <c r="F129" s="6"/>
    </row>
    <row r="130" spans="6:6" x14ac:dyDescent="0.2">
      <c r="F130" s="6"/>
    </row>
    <row r="131" spans="6:6" x14ac:dyDescent="0.2">
      <c r="F131" s="6"/>
    </row>
    <row r="132" spans="6:6" x14ac:dyDescent="0.2">
      <c r="F132" s="6"/>
    </row>
    <row r="133" spans="6:6" x14ac:dyDescent="0.2">
      <c r="F133" s="6"/>
    </row>
    <row r="134" spans="6:6" x14ac:dyDescent="0.2">
      <c r="F134" s="6"/>
    </row>
    <row r="135" spans="6:6" x14ac:dyDescent="0.2">
      <c r="F135" s="6"/>
    </row>
    <row r="136" spans="6:6" x14ac:dyDescent="0.2">
      <c r="F136" s="6"/>
    </row>
    <row r="137" spans="6:6" x14ac:dyDescent="0.2">
      <c r="F137" s="6"/>
    </row>
    <row r="138" spans="6:6" x14ac:dyDescent="0.2">
      <c r="F138" s="6"/>
    </row>
    <row r="139" spans="6:6" x14ac:dyDescent="0.2">
      <c r="F139" s="6"/>
    </row>
    <row r="140" spans="6:6" x14ac:dyDescent="0.2">
      <c r="F140" s="6"/>
    </row>
    <row r="141" spans="6:6" x14ac:dyDescent="0.2">
      <c r="F141" s="6"/>
    </row>
    <row r="142" spans="6:6" x14ac:dyDescent="0.2">
      <c r="F142" s="6"/>
    </row>
    <row r="143" spans="6:6" x14ac:dyDescent="0.2">
      <c r="F143" s="6"/>
    </row>
    <row r="144" spans="6:6" x14ac:dyDescent="0.2">
      <c r="F144" s="6"/>
    </row>
    <row r="145" spans="6:6" x14ac:dyDescent="0.2">
      <c r="F145" s="6"/>
    </row>
    <row r="146" spans="6:6" x14ac:dyDescent="0.2">
      <c r="F146" s="6"/>
    </row>
    <row r="147" spans="6:6" x14ac:dyDescent="0.2">
      <c r="F147" s="6"/>
    </row>
    <row r="148" spans="6:6" x14ac:dyDescent="0.2">
      <c r="F148" s="6"/>
    </row>
    <row r="149" spans="6:6" x14ac:dyDescent="0.2">
      <c r="F149" s="6"/>
    </row>
    <row r="150" spans="6:6" x14ac:dyDescent="0.2">
      <c r="F150" s="6"/>
    </row>
    <row r="151" spans="6:6" x14ac:dyDescent="0.2">
      <c r="F151" s="6"/>
    </row>
    <row r="152" spans="6:6" x14ac:dyDescent="0.2">
      <c r="F152" s="6"/>
    </row>
    <row r="153" spans="6:6" x14ac:dyDescent="0.2">
      <c r="F153" s="6"/>
    </row>
    <row r="154" spans="6:6" x14ac:dyDescent="0.2">
      <c r="F154" s="6"/>
    </row>
    <row r="155" spans="6:6" x14ac:dyDescent="0.2">
      <c r="F155" s="6"/>
    </row>
    <row r="156" spans="6:6" x14ac:dyDescent="0.2">
      <c r="F156" s="6"/>
    </row>
    <row r="157" spans="6:6" x14ac:dyDescent="0.2">
      <c r="F157" s="6"/>
    </row>
    <row r="158" spans="6:6" x14ac:dyDescent="0.2">
      <c r="F158" s="6"/>
    </row>
    <row r="159" spans="6:6" x14ac:dyDescent="0.2">
      <c r="F159" s="6"/>
    </row>
    <row r="160" spans="6:6" x14ac:dyDescent="0.2">
      <c r="F160" s="6"/>
    </row>
    <row r="161" spans="6:6" x14ac:dyDescent="0.2">
      <c r="F161" s="6"/>
    </row>
    <row r="162" spans="6:6" x14ac:dyDescent="0.2">
      <c r="F162" s="6"/>
    </row>
    <row r="163" spans="6:6" x14ac:dyDescent="0.2">
      <c r="F163" s="6"/>
    </row>
    <row r="164" spans="6:6" x14ac:dyDescent="0.2">
      <c r="F164" s="6"/>
    </row>
    <row r="165" spans="6:6" x14ac:dyDescent="0.2">
      <c r="F165" s="6"/>
    </row>
    <row r="166" spans="6:6" x14ac:dyDescent="0.2">
      <c r="F166" s="6"/>
    </row>
    <row r="167" spans="6:6" x14ac:dyDescent="0.2">
      <c r="F167" s="6"/>
    </row>
    <row r="168" spans="6:6" x14ac:dyDescent="0.2">
      <c r="F168" s="6"/>
    </row>
    <row r="169" spans="6:6" x14ac:dyDescent="0.2">
      <c r="F169" s="6"/>
    </row>
    <row r="170" spans="6:6" x14ac:dyDescent="0.2">
      <c r="F170" s="6"/>
    </row>
    <row r="171" spans="6:6" x14ac:dyDescent="0.2">
      <c r="F171" s="6"/>
    </row>
    <row r="172" spans="6:6" x14ac:dyDescent="0.2">
      <c r="F172" s="6"/>
    </row>
    <row r="173" spans="6:6" x14ac:dyDescent="0.2">
      <c r="F173" s="6"/>
    </row>
    <row r="174" spans="6:6" x14ac:dyDescent="0.2">
      <c r="F174" s="6"/>
    </row>
    <row r="175" spans="6:6" x14ac:dyDescent="0.2">
      <c r="F175" s="6"/>
    </row>
    <row r="176" spans="6:6" x14ac:dyDescent="0.2">
      <c r="F176" s="6"/>
    </row>
    <row r="177" spans="6:6" x14ac:dyDescent="0.2">
      <c r="F177" s="6"/>
    </row>
    <row r="178" spans="6:6" x14ac:dyDescent="0.2">
      <c r="F178" s="6"/>
    </row>
    <row r="179" spans="6:6" x14ac:dyDescent="0.2">
      <c r="F179" s="6"/>
    </row>
    <row r="180" spans="6:6" x14ac:dyDescent="0.2">
      <c r="F180" s="6"/>
    </row>
    <row r="181" spans="6:6" x14ac:dyDescent="0.2">
      <c r="F181" s="6"/>
    </row>
    <row r="182" spans="6:6" x14ac:dyDescent="0.2">
      <c r="F182" s="6"/>
    </row>
    <row r="183" spans="6:6" x14ac:dyDescent="0.2">
      <c r="F183" s="6"/>
    </row>
    <row r="184" spans="6:6" x14ac:dyDescent="0.2">
      <c r="F184" s="6"/>
    </row>
    <row r="185" spans="6:6" x14ac:dyDescent="0.2">
      <c r="F185" s="6"/>
    </row>
    <row r="186" spans="6:6" x14ac:dyDescent="0.2">
      <c r="F186" s="6"/>
    </row>
    <row r="187" spans="6:6" x14ac:dyDescent="0.2">
      <c r="F187" s="6"/>
    </row>
    <row r="188" spans="6:6" x14ac:dyDescent="0.2">
      <c r="F188" s="6"/>
    </row>
    <row r="189" spans="6:6" x14ac:dyDescent="0.2">
      <c r="F189" s="6"/>
    </row>
    <row r="190" spans="6:6" x14ac:dyDescent="0.2">
      <c r="F190" s="6"/>
    </row>
    <row r="191" spans="6:6" x14ac:dyDescent="0.2">
      <c r="F191" s="6"/>
    </row>
    <row r="192" spans="6:6" x14ac:dyDescent="0.2">
      <c r="F192" s="6"/>
    </row>
    <row r="193" spans="6:6" x14ac:dyDescent="0.2">
      <c r="F193" s="6"/>
    </row>
    <row r="194" spans="6:6" x14ac:dyDescent="0.2">
      <c r="F194" s="6"/>
    </row>
    <row r="195" spans="6:6" x14ac:dyDescent="0.2">
      <c r="F195" s="6"/>
    </row>
    <row r="196" spans="6:6" x14ac:dyDescent="0.2">
      <c r="F196" s="6"/>
    </row>
    <row r="197" spans="6:6" x14ac:dyDescent="0.2">
      <c r="F197" s="6"/>
    </row>
    <row r="198" spans="6:6" x14ac:dyDescent="0.2">
      <c r="F198" s="6"/>
    </row>
    <row r="199" spans="6:6" x14ac:dyDescent="0.2">
      <c r="F199" s="6"/>
    </row>
    <row r="200" spans="6:6" x14ac:dyDescent="0.2">
      <c r="F200" s="6"/>
    </row>
    <row r="201" spans="6:6" x14ac:dyDescent="0.2">
      <c r="F201" s="6"/>
    </row>
    <row r="202" spans="6:6" x14ac:dyDescent="0.2">
      <c r="F202" s="6"/>
    </row>
    <row r="203" spans="6:6" x14ac:dyDescent="0.2">
      <c r="F203" s="6"/>
    </row>
    <row r="204" spans="6:6" x14ac:dyDescent="0.2">
      <c r="F204" s="6"/>
    </row>
    <row r="205" spans="6:6" x14ac:dyDescent="0.2">
      <c r="F205" s="6"/>
    </row>
    <row r="206" spans="6:6" x14ac:dyDescent="0.2">
      <c r="F206" s="6"/>
    </row>
    <row r="207" spans="6:6" x14ac:dyDescent="0.2">
      <c r="F207" s="6"/>
    </row>
    <row r="208" spans="6:6" x14ac:dyDescent="0.2">
      <c r="F208" s="6"/>
    </row>
    <row r="209" spans="6:6" x14ac:dyDescent="0.2">
      <c r="F209" s="6"/>
    </row>
    <row r="210" spans="6:6" x14ac:dyDescent="0.2">
      <c r="F210" s="6"/>
    </row>
    <row r="211" spans="6:6" x14ac:dyDescent="0.2">
      <c r="F211" s="6"/>
    </row>
    <row r="212" spans="6:6" x14ac:dyDescent="0.2">
      <c r="F212" s="6"/>
    </row>
    <row r="213" spans="6:6" x14ac:dyDescent="0.2">
      <c r="F213" s="6"/>
    </row>
    <row r="214" spans="6:6" x14ac:dyDescent="0.2">
      <c r="F214" s="6"/>
    </row>
    <row r="215" spans="6:6" x14ac:dyDescent="0.2">
      <c r="F215" s="6"/>
    </row>
    <row r="216" spans="6:6" x14ac:dyDescent="0.2">
      <c r="F216" s="6"/>
    </row>
    <row r="217" spans="6:6" x14ac:dyDescent="0.2">
      <c r="F217" s="6"/>
    </row>
    <row r="218" spans="6:6" x14ac:dyDescent="0.2">
      <c r="F218" s="6"/>
    </row>
    <row r="219" spans="6:6" x14ac:dyDescent="0.2">
      <c r="F219" s="6"/>
    </row>
    <row r="220" spans="6:6" x14ac:dyDescent="0.2">
      <c r="F220" s="6"/>
    </row>
    <row r="221" spans="6:6" x14ac:dyDescent="0.2">
      <c r="F221" s="6"/>
    </row>
    <row r="222" spans="6:6" x14ac:dyDescent="0.2">
      <c r="F222" s="6"/>
    </row>
    <row r="223" spans="6:6" x14ac:dyDescent="0.2">
      <c r="F223" s="6"/>
    </row>
    <row r="224" spans="6:6" x14ac:dyDescent="0.2">
      <c r="F224" s="6"/>
    </row>
    <row r="225" spans="6:6" x14ac:dyDescent="0.2">
      <c r="F225" s="6"/>
    </row>
    <row r="226" spans="6:6" x14ac:dyDescent="0.2">
      <c r="F226" s="6"/>
    </row>
    <row r="227" spans="6:6" x14ac:dyDescent="0.2">
      <c r="F227" s="6"/>
    </row>
    <row r="228" spans="6:6" x14ac:dyDescent="0.2">
      <c r="F228" s="6"/>
    </row>
    <row r="229" spans="6:6" x14ac:dyDescent="0.2">
      <c r="F229" s="6"/>
    </row>
    <row r="230" spans="6:6" x14ac:dyDescent="0.2">
      <c r="F230" s="6"/>
    </row>
    <row r="231" spans="6:6" x14ac:dyDescent="0.2">
      <c r="F231" s="6"/>
    </row>
    <row r="232" spans="6:6" x14ac:dyDescent="0.2">
      <c r="F232" s="6"/>
    </row>
    <row r="233" spans="6:6" x14ac:dyDescent="0.2">
      <c r="F233" s="6"/>
    </row>
    <row r="234" spans="6:6" x14ac:dyDescent="0.2">
      <c r="F234" s="6"/>
    </row>
    <row r="235" spans="6:6" x14ac:dyDescent="0.2">
      <c r="F235" s="6"/>
    </row>
    <row r="236" spans="6:6" x14ac:dyDescent="0.2">
      <c r="F236" s="6"/>
    </row>
    <row r="237" spans="6:6" x14ac:dyDescent="0.2">
      <c r="F237" s="6"/>
    </row>
    <row r="238" spans="6:6" x14ac:dyDescent="0.2">
      <c r="F238" s="6"/>
    </row>
    <row r="239" spans="6:6" x14ac:dyDescent="0.2">
      <c r="F239" s="6"/>
    </row>
    <row r="240" spans="6:6" x14ac:dyDescent="0.2">
      <c r="F240" s="6"/>
    </row>
    <row r="241" spans="6:6" x14ac:dyDescent="0.2">
      <c r="F241" s="6"/>
    </row>
    <row r="242" spans="6:6" x14ac:dyDescent="0.2">
      <c r="F242" s="6"/>
    </row>
    <row r="243" spans="6:6" x14ac:dyDescent="0.2">
      <c r="F243" s="6"/>
    </row>
    <row r="244" spans="6:6" x14ac:dyDescent="0.2">
      <c r="F244" s="6"/>
    </row>
    <row r="245" spans="6:6" x14ac:dyDescent="0.2">
      <c r="F245" s="6"/>
    </row>
    <row r="246" spans="6:6" x14ac:dyDescent="0.2">
      <c r="F246" s="6"/>
    </row>
    <row r="247" spans="6:6" x14ac:dyDescent="0.2">
      <c r="F247" s="6"/>
    </row>
    <row r="248" spans="6:6" x14ac:dyDescent="0.2">
      <c r="F248" s="6"/>
    </row>
    <row r="249" spans="6:6" x14ac:dyDescent="0.2">
      <c r="F249" s="6"/>
    </row>
    <row r="250" spans="6:6" x14ac:dyDescent="0.2">
      <c r="F250" s="6"/>
    </row>
    <row r="251" spans="6:6" x14ac:dyDescent="0.2">
      <c r="F251" s="6"/>
    </row>
    <row r="252" spans="6:6" x14ac:dyDescent="0.2">
      <c r="F252" s="6"/>
    </row>
    <row r="253" spans="6:6" x14ac:dyDescent="0.2">
      <c r="F253" s="6"/>
    </row>
    <row r="254" spans="6:6" x14ac:dyDescent="0.2">
      <c r="F254" s="6"/>
    </row>
    <row r="255" spans="6:6" x14ac:dyDescent="0.2">
      <c r="F255" s="6"/>
    </row>
    <row r="256" spans="6:6" x14ac:dyDescent="0.2">
      <c r="F256" s="6"/>
    </row>
    <row r="257" spans="6:6" x14ac:dyDescent="0.2">
      <c r="F257" s="6"/>
    </row>
    <row r="258" spans="6:6" x14ac:dyDescent="0.2">
      <c r="F258" s="6"/>
    </row>
    <row r="259" spans="6:6" x14ac:dyDescent="0.2">
      <c r="F259" s="6"/>
    </row>
    <row r="260" spans="6:6" x14ac:dyDescent="0.2">
      <c r="F260" s="6"/>
    </row>
    <row r="261" spans="6:6" x14ac:dyDescent="0.2">
      <c r="F261" s="6"/>
    </row>
    <row r="262" spans="6:6" x14ac:dyDescent="0.2">
      <c r="F262" s="6"/>
    </row>
    <row r="263" spans="6:6" x14ac:dyDescent="0.2">
      <c r="F263" s="6"/>
    </row>
    <row r="264" spans="6:6" x14ac:dyDescent="0.2">
      <c r="F264" s="6"/>
    </row>
    <row r="265" spans="6:6" x14ac:dyDescent="0.2">
      <c r="F265" s="6"/>
    </row>
    <row r="266" spans="6:6" x14ac:dyDescent="0.2">
      <c r="F266" s="6"/>
    </row>
    <row r="267" spans="6:6" x14ac:dyDescent="0.2">
      <c r="F267" s="6"/>
    </row>
    <row r="268" spans="6:6" x14ac:dyDescent="0.2">
      <c r="F268" s="6"/>
    </row>
    <row r="269" spans="6:6" x14ac:dyDescent="0.2">
      <c r="F269" s="6"/>
    </row>
    <row r="270" spans="6:6" x14ac:dyDescent="0.2">
      <c r="F270" s="6"/>
    </row>
    <row r="271" spans="6:6" x14ac:dyDescent="0.2">
      <c r="F271" s="6"/>
    </row>
    <row r="272" spans="6:6" x14ac:dyDescent="0.2">
      <c r="F272" s="6"/>
    </row>
    <row r="273" spans="6:6" x14ac:dyDescent="0.2">
      <c r="F273" s="6"/>
    </row>
    <row r="274" spans="6:6" x14ac:dyDescent="0.2">
      <c r="F274" s="6"/>
    </row>
    <row r="275" spans="6:6" x14ac:dyDescent="0.2">
      <c r="F275" s="6"/>
    </row>
    <row r="276" spans="6:6" x14ac:dyDescent="0.2">
      <c r="F276" s="6"/>
    </row>
    <row r="277" spans="6:6" x14ac:dyDescent="0.2">
      <c r="F277" s="6"/>
    </row>
    <row r="278" spans="6:6" x14ac:dyDescent="0.2">
      <c r="F278" s="6"/>
    </row>
    <row r="279" spans="6:6" x14ac:dyDescent="0.2">
      <c r="F279" s="6"/>
    </row>
    <row r="280" spans="6:6" x14ac:dyDescent="0.2">
      <c r="F280" s="6"/>
    </row>
    <row r="281" spans="6:6" x14ac:dyDescent="0.2">
      <c r="F281" s="6"/>
    </row>
    <row r="282" spans="6:6" x14ac:dyDescent="0.2">
      <c r="F282" s="6"/>
    </row>
    <row r="283" spans="6:6" x14ac:dyDescent="0.2">
      <c r="F283" s="6"/>
    </row>
    <row r="284" spans="6:6" x14ac:dyDescent="0.2">
      <c r="F284" s="6"/>
    </row>
    <row r="285" spans="6:6" x14ac:dyDescent="0.2">
      <c r="F285" s="6"/>
    </row>
    <row r="286" spans="6:6" x14ac:dyDescent="0.2">
      <c r="F286" s="6"/>
    </row>
    <row r="287" spans="6:6" x14ac:dyDescent="0.2">
      <c r="F287" s="6"/>
    </row>
    <row r="288" spans="6:6" x14ac:dyDescent="0.2">
      <c r="F288" s="6"/>
    </row>
    <row r="289" spans="6:6" x14ac:dyDescent="0.2">
      <c r="F289" s="6"/>
    </row>
    <row r="290" spans="6:6" x14ac:dyDescent="0.2">
      <c r="F290" s="6"/>
    </row>
    <row r="291" spans="6:6" x14ac:dyDescent="0.2">
      <c r="F291" s="6"/>
    </row>
    <row r="292" spans="6:6" x14ac:dyDescent="0.2">
      <c r="F292" s="6"/>
    </row>
    <row r="293" spans="6:6" x14ac:dyDescent="0.2">
      <c r="F293" s="6"/>
    </row>
    <row r="294" spans="6:6" x14ac:dyDescent="0.2">
      <c r="F294" s="6"/>
    </row>
    <row r="295" spans="6:6" x14ac:dyDescent="0.2">
      <c r="F295" s="6"/>
    </row>
    <row r="296" spans="6:6" x14ac:dyDescent="0.2">
      <c r="F296" s="6"/>
    </row>
    <row r="297" spans="6:6" x14ac:dyDescent="0.2">
      <c r="F297" s="6"/>
    </row>
    <row r="298" spans="6:6" x14ac:dyDescent="0.2">
      <c r="F298" s="6"/>
    </row>
    <row r="299" spans="6:6" x14ac:dyDescent="0.2">
      <c r="F299" s="6"/>
    </row>
    <row r="300" spans="6:6" x14ac:dyDescent="0.2">
      <c r="F300" s="6"/>
    </row>
    <row r="301" spans="6:6" x14ac:dyDescent="0.2">
      <c r="F301" s="6"/>
    </row>
    <row r="302" spans="6:6" x14ac:dyDescent="0.2">
      <c r="F302" s="6"/>
    </row>
    <row r="303" spans="6:6" x14ac:dyDescent="0.2">
      <c r="F303" s="6"/>
    </row>
    <row r="304" spans="6:6" x14ac:dyDescent="0.2">
      <c r="F304" s="6"/>
    </row>
    <row r="305" spans="6:6" x14ac:dyDescent="0.2">
      <c r="F305" s="6"/>
    </row>
    <row r="306" spans="6:6" x14ac:dyDescent="0.2">
      <c r="F306" s="6"/>
    </row>
    <row r="307" spans="6:6" x14ac:dyDescent="0.2">
      <c r="F307" s="6"/>
    </row>
    <row r="308" spans="6:6" x14ac:dyDescent="0.2">
      <c r="F308" s="6"/>
    </row>
    <row r="309" spans="6:6" x14ac:dyDescent="0.2">
      <c r="F309" s="6"/>
    </row>
    <row r="310" spans="6:6" x14ac:dyDescent="0.2">
      <c r="F310" s="6"/>
    </row>
    <row r="311" spans="6:6" x14ac:dyDescent="0.2">
      <c r="F311" s="6"/>
    </row>
    <row r="312" spans="6:6" x14ac:dyDescent="0.2">
      <c r="F312" s="6"/>
    </row>
    <row r="313" spans="6:6" x14ac:dyDescent="0.2">
      <c r="F313" s="6"/>
    </row>
    <row r="314" spans="6:6" x14ac:dyDescent="0.2">
      <c r="F314" s="6"/>
    </row>
    <row r="315" spans="6:6" x14ac:dyDescent="0.2">
      <c r="F315" s="6"/>
    </row>
    <row r="316" spans="6:6" x14ac:dyDescent="0.2">
      <c r="F316" s="6"/>
    </row>
    <row r="317" spans="6:6" x14ac:dyDescent="0.2">
      <c r="F317" s="6"/>
    </row>
    <row r="318" spans="6:6" x14ac:dyDescent="0.2">
      <c r="F318" s="6"/>
    </row>
    <row r="319" spans="6:6" x14ac:dyDescent="0.2">
      <c r="F319" s="6"/>
    </row>
    <row r="320" spans="6:6" x14ac:dyDescent="0.2">
      <c r="F320" s="6"/>
    </row>
    <row r="321" spans="6:6" x14ac:dyDescent="0.2">
      <c r="F321" s="6"/>
    </row>
    <row r="322" spans="6:6" x14ac:dyDescent="0.2">
      <c r="F322" s="6"/>
    </row>
    <row r="323" spans="6:6" x14ac:dyDescent="0.2">
      <c r="F323" s="6"/>
    </row>
    <row r="324" spans="6:6" x14ac:dyDescent="0.2">
      <c r="F324" s="6"/>
    </row>
    <row r="325" spans="6:6" x14ac:dyDescent="0.2">
      <c r="F325" s="6"/>
    </row>
    <row r="326" spans="6:6" x14ac:dyDescent="0.2">
      <c r="F326" s="6"/>
    </row>
    <row r="327" spans="6:6" x14ac:dyDescent="0.2">
      <c r="F327" s="6"/>
    </row>
    <row r="328" spans="6:6" x14ac:dyDescent="0.2">
      <c r="F328" s="6"/>
    </row>
    <row r="329" spans="6:6" x14ac:dyDescent="0.2">
      <c r="F329" s="6"/>
    </row>
    <row r="330" spans="6:6" x14ac:dyDescent="0.2">
      <c r="F330" s="6"/>
    </row>
    <row r="331" spans="6:6" x14ac:dyDescent="0.2">
      <c r="F331" s="6"/>
    </row>
    <row r="332" spans="6:6" x14ac:dyDescent="0.2">
      <c r="F332" s="6"/>
    </row>
    <row r="333" spans="6:6" x14ac:dyDescent="0.2">
      <c r="F333" s="6"/>
    </row>
    <row r="334" spans="6:6" x14ac:dyDescent="0.2">
      <c r="F334" s="6"/>
    </row>
    <row r="335" spans="6:6" x14ac:dyDescent="0.2">
      <c r="F335" s="6"/>
    </row>
    <row r="336" spans="6:6" x14ac:dyDescent="0.2">
      <c r="F336" s="6"/>
    </row>
    <row r="337" spans="6:6" x14ac:dyDescent="0.2">
      <c r="F337" s="6"/>
    </row>
    <row r="338" spans="6:6" x14ac:dyDescent="0.2">
      <c r="F338" s="6"/>
    </row>
    <row r="339" spans="6:6" x14ac:dyDescent="0.2">
      <c r="F339" s="6"/>
    </row>
    <row r="340" spans="6:6" x14ac:dyDescent="0.2">
      <c r="F340" s="6"/>
    </row>
    <row r="341" spans="6:6" x14ac:dyDescent="0.2">
      <c r="F341" s="6"/>
    </row>
    <row r="342" spans="6:6" x14ac:dyDescent="0.2">
      <c r="F342" s="6"/>
    </row>
    <row r="343" spans="6:6" x14ac:dyDescent="0.2">
      <c r="F343" s="6"/>
    </row>
    <row r="344" spans="6:6" x14ac:dyDescent="0.2">
      <c r="F344" s="6"/>
    </row>
    <row r="345" spans="6:6" x14ac:dyDescent="0.2">
      <c r="F345" s="6"/>
    </row>
    <row r="346" spans="6:6" x14ac:dyDescent="0.2">
      <c r="F346" s="6"/>
    </row>
    <row r="347" spans="6:6" x14ac:dyDescent="0.2">
      <c r="F347" s="6"/>
    </row>
    <row r="348" spans="6:6" x14ac:dyDescent="0.2">
      <c r="F348" s="6"/>
    </row>
    <row r="349" spans="6:6" x14ac:dyDescent="0.2">
      <c r="F349" s="6"/>
    </row>
    <row r="350" spans="6:6" x14ac:dyDescent="0.2">
      <c r="F350" s="6"/>
    </row>
    <row r="351" spans="6:6" x14ac:dyDescent="0.2">
      <c r="F351" s="6"/>
    </row>
    <row r="352" spans="6:6" x14ac:dyDescent="0.2">
      <c r="F352" s="6"/>
    </row>
    <row r="353" spans="6:6" x14ac:dyDescent="0.2">
      <c r="F353" s="6"/>
    </row>
    <row r="354" spans="6:6" x14ac:dyDescent="0.2">
      <c r="F354" s="6"/>
    </row>
    <row r="355" spans="6:6" x14ac:dyDescent="0.2">
      <c r="F355" s="6"/>
    </row>
    <row r="356" spans="6:6" x14ac:dyDescent="0.2">
      <c r="F356" s="6"/>
    </row>
    <row r="357" spans="6:6" x14ac:dyDescent="0.2">
      <c r="F357" s="6"/>
    </row>
    <row r="358" spans="6:6" x14ac:dyDescent="0.2">
      <c r="F358" s="6"/>
    </row>
    <row r="359" spans="6:6" x14ac:dyDescent="0.2">
      <c r="F359" s="6"/>
    </row>
    <row r="360" spans="6:6" x14ac:dyDescent="0.2">
      <c r="F360" s="6"/>
    </row>
    <row r="361" spans="6:6" x14ac:dyDescent="0.2">
      <c r="F361" s="6"/>
    </row>
    <row r="362" spans="6:6" x14ac:dyDescent="0.2">
      <c r="F362" s="6"/>
    </row>
    <row r="363" spans="6:6" x14ac:dyDescent="0.2">
      <c r="F363" s="6"/>
    </row>
    <row r="364" spans="6:6" x14ac:dyDescent="0.2">
      <c r="F364" s="6"/>
    </row>
    <row r="365" spans="6:6" x14ac:dyDescent="0.2">
      <c r="F365" s="6"/>
    </row>
    <row r="366" spans="6:6" x14ac:dyDescent="0.2">
      <c r="F366" s="6"/>
    </row>
    <row r="367" spans="6:6" x14ac:dyDescent="0.2">
      <c r="F367" s="6"/>
    </row>
    <row r="368" spans="6:6" x14ac:dyDescent="0.2">
      <c r="F368" s="6"/>
    </row>
    <row r="369" spans="6:6" x14ac:dyDescent="0.2">
      <c r="F369" s="6"/>
    </row>
    <row r="370" spans="6:6" x14ac:dyDescent="0.2">
      <c r="F370" s="6"/>
    </row>
    <row r="371" spans="6:6" x14ac:dyDescent="0.2">
      <c r="F371" s="6"/>
    </row>
    <row r="372" spans="6:6" x14ac:dyDescent="0.2">
      <c r="F372" s="6"/>
    </row>
    <row r="373" spans="6:6" x14ac:dyDescent="0.2">
      <c r="F373" s="6"/>
    </row>
    <row r="374" spans="6:6" x14ac:dyDescent="0.2">
      <c r="F374" s="6"/>
    </row>
    <row r="375" spans="6:6" x14ac:dyDescent="0.2">
      <c r="F375" s="6"/>
    </row>
    <row r="376" spans="6:6" x14ac:dyDescent="0.2">
      <c r="F376" s="6"/>
    </row>
    <row r="377" spans="6:6" x14ac:dyDescent="0.2">
      <c r="F377" s="6"/>
    </row>
    <row r="378" spans="6:6" x14ac:dyDescent="0.2">
      <c r="F378" s="6"/>
    </row>
    <row r="379" spans="6:6" x14ac:dyDescent="0.2">
      <c r="F379" s="6"/>
    </row>
    <row r="380" spans="6:6" x14ac:dyDescent="0.2">
      <c r="F380" s="6"/>
    </row>
    <row r="381" spans="6:6" x14ac:dyDescent="0.2">
      <c r="F381" s="6"/>
    </row>
    <row r="382" spans="6:6" x14ac:dyDescent="0.2">
      <c r="F382" s="6"/>
    </row>
    <row r="383" spans="6:6" x14ac:dyDescent="0.2">
      <c r="F383" s="6"/>
    </row>
    <row r="384" spans="6:6" x14ac:dyDescent="0.2">
      <c r="F384" s="6"/>
    </row>
    <row r="385" spans="6:6" x14ac:dyDescent="0.2">
      <c r="F385" s="6"/>
    </row>
    <row r="386" spans="6:6" x14ac:dyDescent="0.2">
      <c r="F386" s="6"/>
    </row>
    <row r="387" spans="6:6" x14ac:dyDescent="0.2">
      <c r="F387" s="6"/>
    </row>
    <row r="388" spans="6:6" x14ac:dyDescent="0.2">
      <c r="F388" s="6"/>
    </row>
    <row r="389" spans="6:6" x14ac:dyDescent="0.2">
      <c r="F389" s="6"/>
    </row>
    <row r="390" spans="6:6" x14ac:dyDescent="0.2">
      <c r="F390" s="6"/>
    </row>
    <row r="391" spans="6:6" x14ac:dyDescent="0.2">
      <c r="F391" s="6"/>
    </row>
    <row r="392" spans="6:6" x14ac:dyDescent="0.2">
      <c r="F392" s="6"/>
    </row>
    <row r="393" spans="6:6" x14ac:dyDescent="0.2">
      <c r="F393" s="6"/>
    </row>
    <row r="394" spans="6:6" x14ac:dyDescent="0.2">
      <c r="F394" s="6"/>
    </row>
    <row r="395" spans="6:6" x14ac:dyDescent="0.2">
      <c r="F395" s="6"/>
    </row>
    <row r="396" spans="6:6" x14ac:dyDescent="0.2">
      <c r="F396" s="6"/>
    </row>
    <row r="397" spans="6:6" x14ac:dyDescent="0.2">
      <c r="F397" s="6"/>
    </row>
    <row r="398" spans="6:6" x14ac:dyDescent="0.2">
      <c r="F398" s="6"/>
    </row>
    <row r="399" spans="6:6" x14ac:dyDescent="0.2">
      <c r="F399" s="6"/>
    </row>
    <row r="400" spans="6:6" x14ac:dyDescent="0.2">
      <c r="F400" s="6"/>
    </row>
    <row r="401" spans="6:6" x14ac:dyDescent="0.2">
      <c r="F401" s="6"/>
    </row>
    <row r="402" spans="6:6" x14ac:dyDescent="0.2">
      <c r="F402" s="6"/>
    </row>
    <row r="403" spans="6:6" x14ac:dyDescent="0.2">
      <c r="F403" s="6"/>
    </row>
    <row r="404" spans="6:6" x14ac:dyDescent="0.2">
      <c r="F404" s="6"/>
    </row>
    <row r="405" spans="6:6" x14ac:dyDescent="0.2">
      <c r="F405" s="6"/>
    </row>
    <row r="406" spans="6:6" x14ac:dyDescent="0.2">
      <c r="F406" s="6"/>
    </row>
    <row r="407" spans="6:6" x14ac:dyDescent="0.2">
      <c r="F407" s="6"/>
    </row>
    <row r="408" spans="6:6" x14ac:dyDescent="0.2">
      <c r="F408" s="6"/>
    </row>
    <row r="409" spans="6:6" x14ac:dyDescent="0.2">
      <c r="F409" s="6"/>
    </row>
    <row r="410" spans="6:6" x14ac:dyDescent="0.2">
      <c r="F410" s="6"/>
    </row>
    <row r="411" spans="6:6" x14ac:dyDescent="0.2">
      <c r="F411" s="6"/>
    </row>
    <row r="412" spans="6:6" x14ac:dyDescent="0.2">
      <c r="F412" s="6"/>
    </row>
    <row r="413" spans="6:6" x14ac:dyDescent="0.2">
      <c r="F413" s="6"/>
    </row>
    <row r="414" spans="6:6" x14ac:dyDescent="0.2">
      <c r="F414" s="6"/>
    </row>
    <row r="415" spans="6:6" x14ac:dyDescent="0.2">
      <c r="F415" s="6"/>
    </row>
    <row r="416" spans="6:6" x14ac:dyDescent="0.2">
      <c r="F416" s="6"/>
    </row>
    <row r="417" spans="6:6" x14ac:dyDescent="0.2">
      <c r="F417" s="6"/>
    </row>
    <row r="418" spans="6:6" x14ac:dyDescent="0.2">
      <c r="F418" s="6"/>
    </row>
    <row r="419" spans="6:6" x14ac:dyDescent="0.2">
      <c r="F419" s="6"/>
    </row>
    <row r="420" spans="6:6" x14ac:dyDescent="0.2">
      <c r="F420" s="6"/>
    </row>
    <row r="421" spans="6:6" x14ac:dyDescent="0.2">
      <c r="F421" s="6"/>
    </row>
    <row r="422" spans="6:6" x14ac:dyDescent="0.2">
      <c r="F422" s="6"/>
    </row>
    <row r="423" spans="6:6" x14ac:dyDescent="0.2">
      <c r="F423" s="6"/>
    </row>
    <row r="424" spans="6:6" x14ac:dyDescent="0.2">
      <c r="F424" s="6"/>
    </row>
    <row r="425" spans="6:6" x14ac:dyDescent="0.2">
      <c r="F425" s="6"/>
    </row>
    <row r="426" spans="6:6" x14ac:dyDescent="0.2">
      <c r="F426" s="6"/>
    </row>
    <row r="427" spans="6:6" x14ac:dyDescent="0.2">
      <c r="F427" s="6"/>
    </row>
    <row r="428" spans="6:6" x14ac:dyDescent="0.2">
      <c r="F428" s="6"/>
    </row>
    <row r="429" spans="6:6" x14ac:dyDescent="0.2">
      <c r="F429" s="6"/>
    </row>
    <row r="430" spans="6:6" x14ac:dyDescent="0.2">
      <c r="F430" s="6"/>
    </row>
    <row r="431" spans="6:6" x14ac:dyDescent="0.2">
      <c r="F431" s="6"/>
    </row>
    <row r="432" spans="6:6" x14ac:dyDescent="0.2">
      <c r="F432" s="6"/>
    </row>
    <row r="433" spans="6:6" x14ac:dyDescent="0.2">
      <c r="F433" s="6"/>
    </row>
    <row r="434" spans="6:6" x14ac:dyDescent="0.2">
      <c r="F434" s="6"/>
    </row>
    <row r="435" spans="6:6" x14ac:dyDescent="0.2">
      <c r="F435" s="6"/>
    </row>
    <row r="436" spans="6:6" x14ac:dyDescent="0.2">
      <c r="F436" s="6"/>
    </row>
    <row r="437" spans="6:6" x14ac:dyDescent="0.2">
      <c r="F437" s="6"/>
    </row>
    <row r="438" spans="6:6" x14ac:dyDescent="0.2">
      <c r="F438" s="6"/>
    </row>
    <row r="439" spans="6:6" x14ac:dyDescent="0.2">
      <c r="F439" s="6"/>
    </row>
    <row r="440" spans="6:6" x14ac:dyDescent="0.2">
      <c r="F440" s="6"/>
    </row>
    <row r="441" spans="6:6" x14ac:dyDescent="0.2">
      <c r="F441" s="6"/>
    </row>
    <row r="442" spans="6:6" x14ac:dyDescent="0.2">
      <c r="F442" s="6"/>
    </row>
    <row r="443" spans="6:6" x14ac:dyDescent="0.2">
      <c r="F443" s="6"/>
    </row>
    <row r="444" spans="6:6" x14ac:dyDescent="0.2">
      <c r="F444" s="6"/>
    </row>
    <row r="445" spans="6:6" x14ac:dyDescent="0.2">
      <c r="F445" s="6"/>
    </row>
    <row r="446" spans="6:6" x14ac:dyDescent="0.2">
      <c r="F446" s="6"/>
    </row>
    <row r="447" spans="6:6" x14ac:dyDescent="0.2">
      <c r="F447" s="6"/>
    </row>
    <row r="448" spans="6:6" x14ac:dyDescent="0.2">
      <c r="F448" s="6"/>
    </row>
    <row r="449" spans="6:6" x14ac:dyDescent="0.2">
      <c r="F449" s="6"/>
    </row>
    <row r="450" spans="6:6" x14ac:dyDescent="0.2">
      <c r="F450" s="6"/>
    </row>
    <row r="451" spans="6:6" x14ac:dyDescent="0.2">
      <c r="F451" s="6"/>
    </row>
    <row r="452" spans="6:6" x14ac:dyDescent="0.2">
      <c r="F452" s="6"/>
    </row>
    <row r="453" spans="6:6" x14ac:dyDescent="0.2">
      <c r="F453" s="6"/>
    </row>
    <row r="454" spans="6:6" x14ac:dyDescent="0.2">
      <c r="F454" s="6"/>
    </row>
    <row r="455" spans="6:6" x14ac:dyDescent="0.2">
      <c r="F455" s="6"/>
    </row>
    <row r="456" spans="6:6" x14ac:dyDescent="0.2">
      <c r="F456" s="6"/>
    </row>
    <row r="457" spans="6:6" x14ac:dyDescent="0.2">
      <c r="F457" s="6"/>
    </row>
    <row r="458" spans="6:6" x14ac:dyDescent="0.2">
      <c r="F458" s="6"/>
    </row>
    <row r="459" spans="6:6" x14ac:dyDescent="0.2">
      <c r="F459" s="6"/>
    </row>
    <row r="460" spans="6:6" x14ac:dyDescent="0.2">
      <c r="F460" s="6"/>
    </row>
    <row r="461" spans="6:6" x14ac:dyDescent="0.2">
      <c r="F461" s="6"/>
    </row>
    <row r="462" spans="6:6" x14ac:dyDescent="0.2">
      <c r="F462" s="6"/>
    </row>
    <row r="463" spans="6:6" x14ac:dyDescent="0.2">
      <c r="F463" s="6"/>
    </row>
    <row r="464" spans="6:6" x14ac:dyDescent="0.2">
      <c r="F464" s="6"/>
    </row>
    <row r="465" spans="6:6" x14ac:dyDescent="0.2">
      <c r="F465" s="6"/>
    </row>
    <row r="466" spans="6:6" x14ac:dyDescent="0.2">
      <c r="F466" s="6"/>
    </row>
    <row r="467" spans="6:6" x14ac:dyDescent="0.2">
      <c r="F467" s="6"/>
    </row>
    <row r="468" spans="6:6" x14ac:dyDescent="0.2">
      <c r="F468" s="6"/>
    </row>
    <row r="469" spans="6:6" x14ac:dyDescent="0.2">
      <c r="F469" s="6"/>
    </row>
    <row r="470" spans="6:6" x14ac:dyDescent="0.2">
      <c r="F470" s="6"/>
    </row>
    <row r="471" spans="6:6" x14ac:dyDescent="0.2">
      <c r="F471" s="6"/>
    </row>
    <row r="472" spans="6:6" x14ac:dyDescent="0.2">
      <c r="F472" s="6"/>
    </row>
    <row r="473" spans="6:6" x14ac:dyDescent="0.2">
      <c r="F473" s="6"/>
    </row>
    <row r="474" spans="6:6" x14ac:dyDescent="0.2">
      <c r="F474" s="6"/>
    </row>
    <row r="475" spans="6:6" x14ac:dyDescent="0.2">
      <c r="F475" s="6"/>
    </row>
    <row r="476" spans="6:6" x14ac:dyDescent="0.2">
      <c r="F476" s="6"/>
    </row>
    <row r="477" spans="6:6" x14ac:dyDescent="0.2">
      <c r="F477" s="6"/>
    </row>
    <row r="478" spans="6:6" x14ac:dyDescent="0.2">
      <c r="F478" s="6"/>
    </row>
    <row r="479" spans="6:6" x14ac:dyDescent="0.2">
      <c r="F479" s="6"/>
    </row>
    <row r="480" spans="6:6" x14ac:dyDescent="0.2">
      <c r="F480" s="6"/>
    </row>
    <row r="481" spans="6:6" x14ac:dyDescent="0.2">
      <c r="F481" s="6"/>
    </row>
    <row r="482" spans="6:6" x14ac:dyDescent="0.2">
      <c r="F482" s="6"/>
    </row>
    <row r="483" spans="6:6" x14ac:dyDescent="0.2">
      <c r="F483" s="6"/>
    </row>
    <row r="484" spans="6:6" x14ac:dyDescent="0.2">
      <c r="F484" s="6"/>
    </row>
    <row r="485" spans="6:6" x14ac:dyDescent="0.2">
      <c r="F485" s="6"/>
    </row>
    <row r="486" spans="6:6" x14ac:dyDescent="0.2">
      <c r="F486" s="6"/>
    </row>
    <row r="487" spans="6:6" x14ac:dyDescent="0.2">
      <c r="F487" s="6"/>
    </row>
    <row r="488" spans="6:6" x14ac:dyDescent="0.2">
      <c r="F488" s="6"/>
    </row>
    <row r="489" spans="6:6" x14ac:dyDescent="0.2">
      <c r="F489" s="6"/>
    </row>
    <row r="490" spans="6:6" x14ac:dyDescent="0.2">
      <c r="F490" s="6"/>
    </row>
    <row r="491" spans="6:6" x14ac:dyDescent="0.2">
      <c r="F491" s="6"/>
    </row>
    <row r="492" spans="6:6" x14ac:dyDescent="0.2">
      <c r="F492" s="6"/>
    </row>
    <row r="493" spans="6:6" x14ac:dyDescent="0.2">
      <c r="F493" s="6"/>
    </row>
    <row r="494" spans="6:6" x14ac:dyDescent="0.2">
      <c r="F494" s="6"/>
    </row>
    <row r="495" spans="6:6" x14ac:dyDescent="0.2">
      <c r="F495" s="6"/>
    </row>
    <row r="496" spans="6:6" x14ac:dyDescent="0.2">
      <c r="F496" s="6"/>
    </row>
    <row r="497" spans="6:6" x14ac:dyDescent="0.2">
      <c r="F497" s="6"/>
    </row>
    <row r="498" spans="6:6" x14ac:dyDescent="0.2">
      <c r="F498" s="6"/>
    </row>
    <row r="499" spans="6:6" x14ac:dyDescent="0.2">
      <c r="F499" s="6"/>
    </row>
    <row r="500" spans="6:6" x14ac:dyDescent="0.2">
      <c r="F500" s="6"/>
    </row>
    <row r="501" spans="6:6" x14ac:dyDescent="0.2">
      <c r="F501" s="6"/>
    </row>
  </sheetData>
  <protectedRanges>
    <protectedRange sqref="K37:L37 K12:M12 K13:L13 K21" name="Range1_1"/>
    <protectedRange algorithmName="SHA-512" hashValue="CJtAJJ3PXZWFITSttxx0KjD7RPek380fQb9TcDEzIXMSSfHdV4Ga5cDAiqT64ycvUCmcfh0JSFpji8bAJqpWVw==" saltValue="ZhemN59CWio1ayORMZ2eyA==" spinCount="100000" sqref="F19:G19 F3:G3" name="Range4_7"/>
    <protectedRange sqref="F19:G19 F3:G3" name="Range3_7"/>
    <protectedRange algorithmName="SHA-512" hashValue="CJtAJJ3PXZWFITSttxx0KjD7RPek380fQb9TcDEzIXMSSfHdV4Ga5cDAiqT64ycvUCmcfh0JSFpji8bAJqpWVw==" saltValue="ZhemN59CWio1ayORMZ2eyA==" spinCount="100000" sqref="F2" name="Range4"/>
    <protectedRange sqref="F2" name="Range3"/>
    <protectedRange algorithmName="SHA-512" hashValue="CJtAJJ3PXZWFITSttxx0KjD7RPek380fQb9TcDEzIXMSSfHdV4Ga5cDAiqT64ycvUCmcfh0JSFpji8bAJqpWVw==" saltValue="ZhemN59CWio1ayORMZ2eyA==" spinCount="100000" sqref="G2" name="Range4_4_1"/>
    <protectedRange sqref="G2" name="Range3_4_1"/>
    <protectedRange algorithmName="SHA-512" hashValue="CJtAJJ3PXZWFITSttxx0KjD7RPek380fQb9TcDEzIXMSSfHdV4Ga5cDAiqT64ycvUCmcfh0JSFpji8bAJqpWVw==" saltValue="ZhemN59CWio1ayORMZ2eyA==" spinCount="100000" sqref="F1" name="Range4_2_1"/>
    <protectedRange sqref="F1" name="Range3_2_1"/>
    <protectedRange algorithmName="SHA-512" hashValue="CJtAJJ3PXZWFITSttxx0KjD7RPek380fQb9TcDEzIXMSSfHdV4Ga5cDAiqT64ycvUCmcfh0JSFpji8bAJqpWVw==" saltValue="ZhemN59CWio1ayORMZ2eyA==" spinCount="100000" sqref="G1" name="Range4_2_1_1_1"/>
    <protectedRange sqref="G1" name="Range3_2_1_1_1"/>
  </protectedRanges>
  <mergeCells count="22">
    <mergeCell ref="AC1:AH1"/>
    <mergeCell ref="AJ1:AO1"/>
    <mergeCell ref="A2:A3"/>
    <mergeCell ref="C2:C3"/>
    <mergeCell ref="D2:D3"/>
    <mergeCell ref="AA1:AB1"/>
    <mergeCell ref="AA2:AA3"/>
    <mergeCell ref="AB2:AB3"/>
    <mergeCell ref="F1:G1"/>
    <mergeCell ref="AF74:AF75"/>
    <mergeCell ref="AG74:AG75"/>
    <mergeCell ref="AL74:AL75"/>
    <mergeCell ref="AC22:AC23"/>
    <mergeCell ref="AC24:AC25"/>
    <mergeCell ref="AC74:AC75"/>
    <mergeCell ref="AA76:AA77"/>
    <mergeCell ref="AB76:AB77"/>
    <mergeCell ref="AC76:AC77"/>
    <mergeCell ref="AD74:AD75"/>
    <mergeCell ref="AE74:AE75"/>
    <mergeCell ref="AA74:AA75"/>
    <mergeCell ref="AB74:AB75"/>
  </mergeCells>
  <phoneticPr fontId="31" type="noConversion"/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E82F7-4E9B-3745-B609-E6189F23B184}">
  <dimension ref="A1:J131"/>
  <sheetViews>
    <sheetView topLeftCell="A88" zoomScale="130" zoomScaleNormal="130" workbookViewId="0">
      <selection activeCell="H40" sqref="H40:H41"/>
    </sheetView>
  </sheetViews>
  <sheetFormatPr baseColWidth="10" defaultColWidth="15.33203125" defaultRowHeight="14" x14ac:dyDescent="0.2"/>
  <cols>
    <col min="1" max="1" width="18.83203125" style="328" customWidth="1"/>
    <col min="2" max="2" width="2.6640625" style="328" customWidth="1"/>
    <col min="3" max="3" width="33.33203125" style="329" customWidth="1"/>
    <col min="4" max="4" width="6.1640625" style="330" customWidth="1"/>
    <col min="5" max="5" width="10.1640625" style="331" customWidth="1"/>
    <col min="6" max="6" width="5.6640625" style="333" customWidth="1"/>
    <col min="7" max="7" width="5.5" style="332" customWidth="1"/>
    <col min="8" max="16384" width="15.33203125" style="327"/>
  </cols>
  <sheetData>
    <row r="1" spans="1:10" s="232" customFormat="1" ht="44.25" customHeight="1" thickBot="1" x14ac:dyDescent="0.25">
      <c r="A1" s="227"/>
      <c r="B1" s="228"/>
      <c r="C1" s="229" t="s">
        <v>188</v>
      </c>
      <c r="D1" s="230"/>
      <c r="E1" s="231"/>
      <c r="F1" s="363">
        <v>2025</v>
      </c>
      <c r="G1" s="364"/>
    </row>
    <row r="2" spans="1:10" s="236" customFormat="1" ht="32" customHeight="1" x14ac:dyDescent="0.2">
      <c r="A2" s="365"/>
      <c r="B2" s="233"/>
      <c r="C2" s="367" t="s">
        <v>32</v>
      </c>
      <c r="D2" s="369"/>
      <c r="E2" s="231" t="s">
        <v>189</v>
      </c>
      <c r="F2" s="234"/>
      <c r="G2" s="235"/>
    </row>
    <row r="3" spans="1:10" s="236" customFormat="1" ht="38.5" customHeight="1" x14ac:dyDescent="0.2">
      <c r="A3" s="366"/>
      <c r="B3" s="237"/>
      <c r="C3" s="368"/>
      <c r="D3" s="370"/>
      <c r="E3" s="238"/>
      <c r="F3" s="239" t="s">
        <v>190</v>
      </c>
      <c r="G3" s="240" t="s">
        <v>191</v>
      </c>
    </row>
    <row r="4" spans="1:10" s="247" customFormat="1" ht="25.5" customHeight="1" thickBot="1" x14ac:dyDescent="0.25">
      <c r="A4" s="241"/>
      <c r="B4" s="241"/>
      <c r="C4" s="242"/>
      <c r="D4" s="243"/>
      <c r="E4" s="244"/>
      <c r="F4" s="245" t="s">
        <v>10</v>
      </c>
      <c r="G4" s="246" t="s">
        <v>9</v>
      </c>
    </row>
    <row r="5" spans="1:10" s="247" customFormat="1" ht="87" customHeight="1" thickBot="1" x14ac:dyDescent="0.25">
      <c r="A5" s="241" t="s">
        <v>192</v>
      </c>
      <c r="B5" s="241"/>
      <c r="C5" s="248"/>
      <c r="D5" s="249"/>
      <c r="E5" s="249"/>
      <c r="F5" s="249"/>
      <c r="G5" s="249"/>
      <c r="J5" s="250"/>
    </row>
    <row r="6" spans="1:10" s="258" customFormat="1" x14ac:dyDescent="0.2">
      <c r="A6" s="251" t="s">
        <v>192</v>
      </c>
      <c r="B6" s="252">
        <v>1</v>
      </c>
      <c r="C6" s="253" t="s">
        <v>193</v>
      </c>
      <c r="D6" s="254" t="s">
        <v>194</v>
      </c>
      <c r="E6" s="255" t="s">
        <v>2</v>
      </c>
      <c r="F6" s="256">
        <v>325.15012222265051</v>
      </c>
      <c r="G6" s="257">
        <f>F6*0.833</f>
        <v>270.85005181146784</v>
      </c>
    </row>
    <row r="7" spans="1:10" s="258" customFormat="1" x14ac:dyDescent="0.2">
      <c r="A7" s="251" t="s">
        <v>192</v>
      </c>
      <c r="B7" s="252">
        <v>2</v>
      </c>
      <c r="C7" s="253" t="s">
        <v>195</v>
      </c>
      <c r="D7" s="254" t="s">
        <v>196</v>
      </c>
      <c r="E7" s="255" t="s">
        <v>2</v>
      </c>
      <c r="F7" s="256">
        <v>411.79433483427567</v>
      </c>
      <c r="G7" s="257">
        <f t="shared" ref="G7:G16" si="0">F7*0.833</f>
        <v>343.02468091695164</v>
      </c>
    </row>
    <row r="8" spans="1:10" s="258" customFormat="1" x14ac:dyDescent="0.2">
      <c r="A8" s="251" t="s">
        <v>192</v>
      </c>
      <c r="B8" s="252">
        <v>3</v>
      </c>
      <c r="C8" s="253" t="s">
        <v>197</v>
      </c>
      <c r="D8" s="254" t="s">
        <v>198</v>
      </c>
      <c r="E8" s="259" t="s">
        <v>4</v>
      </c>
      <c r="F8" s="256">
        <v>497.79196297777497</v>
      </c>
      <c r="G8" s="257">
        <f t="shared" si="0"/>
        <v>414.66070516048654</v>
      </c>
    </row>
    <row r="9" spans="1:10" s="258" customFormat="1" x14ac:dyDescent="0.2">
      <c r="A9" s="251" t="s">
        <v>192</v>
      </c>
      <c r="B9" s="252">
        <v>4</v>
      </c>
      <c r="C9" s="253" t="s">
        <v>199</v>
      </c>
      <c r="D9" s="254" t="s">
        <v>200</v>
      </c>
      <c r="E9" s="259" t="s">
        <v>4</v>
      </c>
      <c r="F9" s="256">
        <v>175.3646611782801</v>
      </c>
      <c r="G9" s="257">
        <f t="shared" si="0"/>
        <v>146.07876276150731</v>
      </c>
    </row>
    <row r="10" spans="1:10" s="258" customFormat="1" x14ac:dyDescent="0.2">
      <c r="A10" s="251" t="s">
        <v>192</v>
      </c>
      <c r="B10" s="260">
        <v>5</v>
      </c>
      <c r="C10" s="253" t="s">
        <v>201</v>
      </c>
      <c r="D10" s="254" t="s">
        <v>202</v>
      </c>
      <c r="E10" s="259" t="s">
        <v>4</v>
      </c>
      <c r="F10" s="256">
        <v>946.83428826713475</v>
      </c>
      <c r="G10" s="257">
        <f t="shared" si="0"/>
        <v>788.71296212652317</v>
      </c>
    </row>
    <row r="11" spans="1:10" s="258" customFormat="1" x14ac:dyDescent="0.2">
      <c r="A11" s="251" t="s">
        <v>192</v>
      </c>
      <c r="B11" s="260">
        <v>6</v>
      </c>
      <c r="C11" s="253" t="s">
        <v>203</v>
      </c>
      <c r="D11" s="254" t="s">
        <v>204</v>
      </c>
      <c r="E11" s="255" t="s">
        <v>2</v>
      </c>
      <c r="F11" s="256">
        <v>109.96395722000997</v>
      </c>
      <c r="G11" s="257">
        <f t="shared" si="0"/>
        <v>91.599976364268301</v>
      </c>
    </row>
    <row r="12" spans="1:10" s="258" customFormat="1" x14ac:dyDescent="0.2">
      <c r="A12" s="251" t="s">
        <v>192</v>
      </c>
      <c r="B12" s="260">
        <v>7</v>
      </c>
      <c r="C12" s="253" t="s">
        <v>205</v>
      </c>
      <c r="D12" s="254" t="s">
        <v>206</v>
      </c>
      <c r="E12" s="255" t="s">
        <v>2</v>
      </c>
      <c r="F12" s="256">
        <v>123.03928529337368</v>
      </c>
      <c r="G12" s="257">
        <f t="shared" si="0"/>
        <v>102.49172464938027</v>
      </c>
    </row>
    <row r="13" spans="1:10" s="258" customFormat="1" x14ac:dyDescent="0.2">
      <c r="A13" s="251" t="s">
        <v>192</v>
      </c>
      <c r="B13" s="260">
        <v>8</v>
      </c>
      <c r="C13" s="253" t="s">
        <v>207</v>
      </c>
      <c r="D13" s="254" t="s">
        <v>208</v>
      </c>
      <c r="E13" s="255" t="s">
        <v>2</v>
      </c>
      <c r="F13" s="256">
        <v>509.88375357337947</v>
      </c>
      <c r="G13" s="257">
        <f t="shared" si="0"/>
        <v>424.73316672662509</v>
      </c>
    </row>
    <row r="14" spans="1:10" s="258" customFormat="1" x14ac:dyDescent="0.2">
      <c r="A14" s="251" t="s">
        <v>192</v>
      </c>
      <c r="B14" s="260">
        <v>9</v>
      </c>
      <c r="C14" s="253" t="s">
        <v>209</v>
      </c>
      <c r="D14" s="254" t="s">
        <v>210</v>
      </c>
      <c r="E14" s="255" t="s">
        <v>2</v>
      </c>
      <c r="F14" s="256">
        <v>665.0698958456851</v>
      </c>
      <c r="G14" s="257">
        <f t="shared" si="0"/>
        <v>554.00322323945568</v>
      </c>
    </row>
    <row r="15" spans="1:10" s="258" customFormat="1" x14ac:dyDescent="0.2">
      <c r="A15" s="251" t="s">
        <v>192</v>
      </c>
      <c r="B15" s="260">
        <v>10</v>
      </c>
      <c r="C15" s="253" t="s">
        <v>211</v>
      </c>
      <c r="D15" s="254" t="s">
        <v>212</v>
      </c>
      <c r="E15" s="259" t="s">
        <v>4</v>
      </c>
      <c r="F15" s="256">
        <v>1415.7030931658394</v>
      </c>
      <c r="G15" s="257">
        <f t="shared" si="0"/>
        <v>1179.2806766071442</v>
      </c>
    </row>
    <row r="16" spans="1:10" s="258" customFormat="1" x14ac:dyDescent="0.2">
      <c r="A16" s="251" t="s">
        <v>192</v>
      </c>
      <c r="B16" s="260">
        <v>11</v>
      </c>
      <c r="C16" s="253" t="s">
        <v>213</v>
      </c>
      <c r="D16" s="254" t="s">
        <v>214</v>
      </c>
      <c r="E16" s="259" t="s">
        <v>4</v>
      </c>
      <c r="F16" s="256">
        <v>1903.2238372138499</v>
      </c>
      <c r="G16" s="257">
        <f t="shared" si="0"/>
        <v>1585.385456399137</v>
      </c>
    </row>
    <row r="17" spans="1:8" s="247" customFormat="1" ht="45" customHeight="1" x14ac:dyDescent="0.2">
      <c r="A17" s="241" t="s">
        <v>215</v>
      </c>
      <c r="B17" s="241"/>
      <c r="C17" s="248"/>
      <c r="D17" s="254" t="s">
        <v>216</v>
      </c>
      <c r="E17" s="261"/>
      <c r="F17" s="262"/>
      <c r="G17" s="263"/>
    </row>
    <row r="18" spans="1:8" s="258" customFormat="1" x14ac:dyDescent="0.2">
      <c r="A18" s="251" t="s">
        <v>192</v>
      </c>
      <c r="B18" s="252">
        <v>1</v>
      </c>
      <c r="C18" s="253" t="s">
        <v>193</v>
      </c>
      <c r="D18" s="254" t="s">
        <v>194</v>
      </c>
      <c r="E18" s="255" t="s">
        <v>2</v>
      </c>
      <c r="F18" s="256">
        <v>427.14878235165162</v>
      </c>
      <c r="G18" s="264">
        <f>F18*0.833</f>
        <v>355.81493569892581</v>
      </c>
    </row>
    <row r="19" spans="1:8" s="258" customFormat="1" x14ac:dyDescent="0.2">
      <c r="A19" s="251" t="s">
        <v>192</v>
      </c>
      <c r="B19" s="252">
        <v>2</v>
      </c>
      <c r="C19" s="253" t="s">
        <v>195</v>
      </c>
      <c r="D19" s="254" t="s">
        <v>196</v>
      </c>
      <c r="E19" s="255" t="s">
        <v>2</v>
      </c>
      <c r="F19" s="265">
        <v>456.78478470687566</v>
      </c>
      <c r="G19" s="266">
        <f>F19*0.833</f>
        <v>380.50172566082739</v>
      </c>
    </row>
    <row r="20" spans="1:8" s="258" customFormat="1" x14ac:dyDescent="0.2">
      <c r="A20" s="251" t="s">
        <v>192</v>
      </c>
      <c r="B20" s="252">
        <v>3</v>
      </c>
      <c r="C20" s="253" t="s">
        <v>197</v>
      </c>
      <c r="D20" s="254" t="s">
        <v>198</v>
      </c>
      <c r="E20" s="259" t="s">
        <v>4</v>
      </c>
      <c r="F20" s="267">
        <v>538.01544329697504</v>
      </c>
      <c r="G20" s="266">
        <f>F20*0.833</f>
        <v>448.16686426638017</v>
      </c>
    </row>
    <row r="21" spans="1:8" s="258" customFormat="1" x14ac:dyDescent="0.2">
      <c r="A21" s="251" t="s">
        <v>192</v>
      </c>
      <c r="B21" s="252">
        <v>4</v>
      </c>
      <c r="C21" s="253" t="s">
        <v>199</v>
      </c>
      <c r="D21" s="254" t="s">
        <v>200</v>
      </c>
      <c r="E21" s="259" t="s">
        <v>4</v>
      </c>
      <c r="F21" s="268">
        <v>200.7305064660801</v>
      </c>
      <c r="G21" s="266">
        <f>F21*0.833</f>
        <v>167.20851188624471</v>
      </c>
      <c r="H21" s="269"/>
    </row>
    <row r="22" spans="1:8" s="258" customFormat="1" x14ac:dyDescent="0.2">
      <c r="A22" s="251" t="s">
        <v>192</v>
      </c>
      <c r="B22" s="252">
        <v>5</v>
      </c>
      <c r="C22" s="253" t="s">
        <v>201</v>
      </c>
      <c r="D22" s="254" t="s">
        <v>202</v>
      </c>
      <c r="E22" s="259" t="s">
        <v>4</v>
      </c>
      <c r="F22" s="270">
        <v>859.63919509032235</v>
      </c>
      <c r="G22" s="271">
        <f>F22*0.833</f>
        <v>716.07944951023853</v>
      </c>
      <c r="H22" s="269"/>
    </row>
    <row r="23" spans="1:8" s="258" customFormat="1" x14ac:dyDescent="0.2">
      <c r="A23" s="272" t="s">
        <v>192</v>
      </c>
      <c r="B23" s="273"/>
      <c r="C23" s="274"/>
      <c r="D23" s="275"/>
      <c r="E23" s="276"/>
      <c r="F23" s="277"/>
      <c r="G23" s="278"/>
    </row>
    <row r="24" spans="1:8" s="258" customFormat="1" ht="50.5" customHeight="1" x14ac:dyDescent="0.2">
      <c r="A24" s="279" t="s">
        <v>217</v>
      </c>
      <c r="B24" s="241"/>
      <c r="C24" s="248"/>
      <c r="D24" s="254" t="s">
        <v>216</v>
      </c>
      <c r="E24" s="280"/>
      <c r="F24" s="281"/>
      <c r="G24" s="263"/>
    </row>
    <row r="25" spans="1:8" s="258" customFormat="1" x14ac:dyDescent="0.2">
      <c r="A25" s="251" t="s">
        <v>217</v>
      </c>
      <c r="B25" s="252">
        <v>1</v>
      </c>
      <c r="C25" s="253" t="s">
        <v>218</v>
      </c>
      <c r="D25" s="254" t="s">
        <v>219</v>
      </c>
      <c r="E25" s="255" t="s">
        <v>2</v>
      </c>
      <c r="F25" s="256">
        <v>1145.5439485956799</v>
      </c>
      <c r="G25" s="257">
        <f>F25*0.833</f>
        <v>954.23810918020138</v>
      </c>
    </row>
    <row r="26" spans="1:8" s="258" customFormat="1" x14ac:dyDescent="0.2">
      <c r="A26" s="251" t="s">
        <v>217</v>
      </c>
      <c r="B26" s="252">
        <v>2</v>
      </c>
      <c r="C26" s="253" t="s">
        <v>220</v>
      </c>
      <c r="D26" s="254" t="s">
        <v>221</v>
      </c>
      <c r="E26" s="255" t="s">
        <v>2</v>
      </c>
      <c r="F26" s="256">
        <v>1768.6994091570971</v>
      </c>
      <c r="G26" s="257">
        <f>F26*0.833</f>
        <v>1473.3266078278618</v>
      </c>
    </row>
    <row r="27" spans="1:8" s="258" customFormat="1" x14ac:dyDescent="0.2">
      <c r="A27" s="251" t="s">
        <v>217</v>
      </c>
      <c r="B27" s="252">
        <v>3</v>
      </c>
      <c r="C27" s="253" t="s">
        <v>222</v>
      </c>
      <c r="D27" s="254" t="s">
        <v>223</v>
      </c>
      <c r="E27" s="255" t="s">
        <v>2</v>
      </c>
      <c r="F27" s="256">
        <v>2251.3671896884825</v>
      </c>
      <c r="G27" s="257">
        <f>F27*0.833</f>
        <v>1875.3888690105059</v>
      </c>
    </row>
    <row r="28" spans="1:8" s="258" customFormat="1" x14ac:dyDescent="0.2">
      <c r="A28" s="251" t="s">
        <v>217</v>
      </c>
      <c r="B28" s="252">
        <v>4</v>
      </c>
      <c r="C28" s="253" t="s">
        <v>224</v>
      </c>
      <c r="D28" s="254" t="s">
        <v>225</v>
      </c>
      <c r="E28" s="255" t="s">
        <v>2</v>
      </c>
      <c r="F28" s="256">
        <v>316.55374406635445</v>
      </c>
      <c r="G28" s="257">
        <f>F28*0.833</f>
        <v>263.68926880727327</v>
      </c>
    </row>
    <row r="29" spans="1:8" s="258" customFormat="1" x14ac:dyDescent="0.2">
      <c r="A29" s="251"/>
      <c r="B29" s="252"/>
      <c r="C29" s="253"/>
      <c r="D29" s="254"/>
      <c r="E29" s="255"/>
      <c r="F29" s="256"/>
      <c r="G29" s="257"/>
    </row>
    <row r="30" spans="1:8" s="258" customFormat="1" x14ac:dyDescent="0.2">
      <c r="A30" s="251" t="s">
        <v>217</v>
      </c>
      <c r="B30" s="252">
        <v>5</v>
      </c>
      <c r="C30" s="253" t="s">
        <v>226</v>
      </c>
      <c r="D30" s="254" t="s">
        <v>227</v>
      </c>
      <c r="E30" s="255" t="s">
        <v>2</v>
      </c>
      <c r="F30" s="256">
        <v>462.35332017708265</v>
      </c>
      <c r="G30" s="257">
        <f>F30*0.833</f>
        <v>385.14031570750984</v>
      </c>
    </row>
    <row r="31" spans="1:8" s="258" customFormat="1" x14ac:dyDescent="0.2">
      <c r="A31" s="282" t="s">
        <v>217</v>
      </c>
      <c r="B31" s="283"/>
      <c r="C31" s="274"/>
      <c r="D31" s="275"/>
      <c r="E31" s="284"/>
      <c r="F31" s="285"/>
      <c r="G31" s="286"/>
    </row>
    <row r="32" spans="1:8" s="258" customFormat="1" x14ac:dyDescent="0.2">
      <c r="A32" s="282"/>
      <c r="B32" s="287"/>
      <c r="C32" s="274"/>
      <c r="D32" s="275"/>
      <c r="E32" s="288"/>
      <c r="F32" s="289"/>
      <c r="G32" s="290"/>
    </row>
    <row r="33" spans="1:8" s="258" customFormat="1" ht="56" customHeight="1" x14ac:dyDescent="0.2">
      <c r="A33" s="279" t="s">
        <v>228</v>
      </c>
      <c r="B33" s="241"/>
      <c r="C33" s="248"/>
      <c r="D33" s="254" t="s">
        <v>216</v>
      </c>
      <c r="E33" s="280"/>
      <c r="F33" s="239" t="s">
        <v>229</v>
      </c>
      <c r="G33" s="291" t="s">
        <v>230</v>
      </c>
    </row>
    <row r="34" spans="1:8" s="258" customFormat="1" x14ac:dyDescent="0.2">
      <c r="A34" s="251" t="s">
        <v>228</v>
      </c>
      <c r="B34" s="252">
        <v>1</v>
      </c>
      <c r="C34" s="253" t="s">
        <v>231</v>
      </c>
      <c r="D34" s="254" t="s">
        <v>232</v>
      </c>
      <c r="E34" s="255" t="s">
        <v>2</v>
      </c>
      <c r="F34" s="256">
        <v>1152.8298421412437</v>
      </c>
      <c r="G34" s="257">
        <f>F34*0.833</f>
        <v>960.30725850365593</v>
      </c>
    </row>
    <row r="35" spans="1:8" s="258" customFormat="1" x14ac:dyDescent="0.2">
      <c r="A35" s="251" t="s">
        <v>228</v>
      </c>
      <c r="B35" s="252">
        <v>2</v>
      </c>
      <c r="C35" s="253" t="s">
        <v>233</v>
      </c>
      <c r="D35" s="254" t="s">
        <v>234</v>
      </c>
      <c r="E35" s="255" t="s">
        <v>2</v>
      </c>
      <c r="F35" s="256">
        <v>966.60476230400855</v>
      </c>
      <c r="G35" s="257">
        <f>F35*0.833</f>
        <v>805.18176699923913</v>
      </c>
    </row>
    <row r="36" spans="1:8" s="258" customFormat="1" x14ac:dyDescent="0.2">
      <c r="A36" s="251" t="s">
        <v>228</v>
      </c>
      <c r="B36" s="252">
        <v>3</v>
      </c>
      <c r="C36" s="253" t="s">
        <v>235</v>
      </c>
      <c r="D36" s="254" t="s">
        <v>236</v>
      </c>
      <c r="E36" s="255" t="s">
        <v>2</v>
      </c>
      <c r="F36" s="256">
        <v>1654.7896932433632</v>
      </c>
      <c r="G36" s="257">
        <f>F36*0.833</f>
        <v>1378.4398144717215</v>
      </c>
    </row>
    <row r="37" spans="1:8" s="258" customFormat="1" x14ac:dyDescent="0.2">
      <c r="A37" s="251" t="s">
        <v>228</v>
      </c>
      <c r="B37" s="252">
        <v>4</v>
      </c>
      <c r="C37" s="253" t="s">
        <v>237</v>
      </c>
      <c r="D37" s="254" t="s">
        <v>238</v>
      </c>
      <c r="E37" s="255" t="s">
        <v>2</v>
      </c>
      <c r="F37" s="256">
        <v>1654.7896932433632</v>
      </c>
      <c r="G37" s="257">
        <f>F37*0.833</f>
        <v>1378.4398144717215</v>
      </c>
    </row>
    <row r="38" spans="1:8" s="258" customFormat="1" x14ac:dyDescent="0.2">
      <c r="A38" s="282" t="s">
        <v>228</v>
      </c>
      <c r="B38" s="283"/>
      <c r="C38" s="274"/>
      <c r="D38" s="275"/>
      <c r="E38" s="284"/>
      <c r="F38" s="285"/>
      <c r="G38" s="286"/>
    </row>
    <row r="39" spans="1:8" s="258" customFormat="1" ht="69" customHeight="1" x14ac:dyDescent="0.2">
      <c r="A39" s="241" t="s">
        <v>239</v>
      </c>
      <c r="B39" s="292"/>
      <c r="C39" s="293"/>
      <c r="D39" s="254" t="s">
        <v>216</v>
      </c>
      <c r="E39" s="294"/>
      <c r="F39" s="239" t="s">
        <v>229</v>
      </c>
      <c r="G39" s="291" t="s">
        <v>230</v>
      </c>
    </row>
    <row r="40" spans="1:8" s="258" customFormat="1" x14ac:dyDescent="0.2">
      <c r="A40" s="251" t="s">
        <v>239</v>
      </c>
      <c r="B40" s="252">
        <v>1</v>
      </c>
      <c r="C40" s="253" t="s">
        <v>240</v>
      </c>
      <c r="D40" s="254" t="s">
        <v>241</v>
      </c>
      <c r="E40" s="255" t="s">
        <v>2</v>
      </c>
      <c r="F40" s="256">
        <v>372.87955403842875</v>
      </c>
      <c r="G40" s="257">
        <f t="shared" ref="G40:G54" si="1">F40*0.833</f>
        <v>310.60866851401113</v>
      </c>
      <c r="H40" s="339"/>
    </row>
    <row r="41" spans="1:8" s="258" customFormat="1" x14ac:dyDescent="0.2">
      <c r="A41" s="251" t="s">
        <v>239</v>
      </c>
      <c r="B41" s="252">
        <v>2</v>
      </c>
      <c r="C41" s="253" t="s">
        <v>242</v>
      </c>
      <c r="D41" s="254" t="s">
        <v>243</v>
      </c>
      <c r="E41" s="255" t="s">
        <v>2</v>
      </c>
      <c r="F41" s="256">
        <v>487.04595060586843</v>
      </c>
      <c r="G41" s="257">
        <f t="shared" si="1"/>
        <v>405.70927685468837</v>
      </c>
      <c r="H41" s="339"/>
    </row>
    <row r="42" spans="1:8" s="258" customFormat="1" x14ac:dyDescent="0.2">
      <c r="A42" s="251" t="s">
        <v>239</v>
      </c>
      <c r="B42" s="252">
        <v>3</v>
      </c>
      <c r="C42" s="253" t="s">
        <v>244</v>
      </c>
      <c r="D42" s="254" t="s">
        <v>245</v>
      </c>
      <c r="E42" s="255" t="s">
        <v>2</v>
      </c>
      <c r="F42" s="295">
        <v>208.48618189884959</v>
      </c>
      <c r="G42" s="266">
        <f t="shared" si="1"/>
        <v>173.66898952174171</v>
      </c>
    </row>
    <row r="43" spans="1:8" s="258" customFormat="1" x14ac:dyDescent="0.2">
      <c r="A43" s="251" t="s">
        <v>239</v>
      </c>
      <c r="B43" s="252">
        <v>4</v>
      </c>
      <c r="C43" s="253" t="s">
        <v>246</v>
      </c>
      <c r="D43" s="254" t="s">
        <v>247</v>
      </c>
      <c r="E43" s="255" t="s">
        <v>2</v>
      </c>
      <c r="F43" s="295">
        <v>860.81973698455283</v>
      </c>
      <c r="G43" s="266">
        <f t="shared" si="1"/>
        <v>717.06284090813244</v>
      </c>
    </row>
    <row r="44" spans="1:8" s="258" customFormat="1" x14ac:dyDescent="0.2">
      <c r="A44" s="251" t="s">
        <v>239</v>
      </c>
      <c r="B44" s="252">
        <v>5</v>
      </c>
      <c r="C44" s="253" t="s">
        <v>201</v>
      </c>
      <c r="D44" s="254" t="s">
        <v>248</v>
      </c>
      <c r="E44" s="255" t="s">
        <v>2</v>
      </c>
      <c r="F44" s="256">
        <v>429.38512011668138</v>
      </c>
      <c r="G44" s="257">
        <f t="shared" si="1"/>
        <v>357.6778050571956</v>
      </c>
    </row>
    <row r="45" spans="1:8" s="258" customFormat="1" x14ac:dyDescent="0.2">
      <c r="A45" s="251" t="s">
        <v>239</v>
      </c>
      <c r="B45" s="252">
        <v>6</v>
      </c>
      <c r="C45" s="253" t="s">
        <v>249</v>
      </c>
      <c r="D45" s="254" t="s">
        <v>250</v>
      </c>
      <c r="E45" s="255" t="s">
        <v>2</v>
      </c>
      <c r="F45" s="256">
        <v>482.98073820201876</v>
      </c>
      <c r="G45" s="257">
        <f t="shared" si="1"/>
        <v>402.32295492228161</v>
      </c>
    </row>
    <row r="46" spans="1:8" s="258" customFormat="1" x14ac:dyDescent="0.2">
      <c r="A46" s="251" t="s">
        <v>239</v>
      </c>
      <c r="B46" s="252">
        <v>7</v>
      </c>
      <c r="C46" s="253" t="s">
        <v>251</v>
      </c>
      <c r="D46" s="254" t="s">
        <v>252</v>
      </c>
      <c r="E46" s="255" t="s">
        <v>2</v>
      </c>
      <c r="F46" s="256">
        <v>519.20246737906166</v>
      </c>
      <c r="G46" s="257">
        <f t="shared" si="1"/>
        <v>432.49565532675837</v>
      </c>
    </row>
    <row r="47" spans="1:8" s="258" customFormat="1" x14ac:dyDescent="0.2">
      <c r="A47" s="251" t="s">
        <v>239</v>
      </c>
      <c r="B47" s="252">
        <v>8</v>
      </c>
      <c r="C47" s="253" t="s">
        <v>253</v>
      </c>
      <c r="D47" s="254" t="s">
        <v>254</v>
      </c>
      <c r="E47" s="255" t="s">
        <v>2</v>
      </c>
      <c r="F47" s="256">
        <v>247.29340733986967</v>
      </c>
      <c r="G47" s="257">
        <f t="shared" si="1"/>
        <v>205.99540831411142</v>
      </c>
    </row>
    <row r="48" spans="1:8" s="258" customFormat="1" x14ac:dyDescent="0.2">
      <c r="A48" s="251" t="s">
        <v>239</v>
      </c>
      <c r="B48" s="252">
        <v>9</v>
      </c>
      <c r="C48" s="253" t="s">
        <v>255</v>
      </c>
      <c r="D48" s="254" t="s">
        <v>256</v>
      </c>
      <c r="E48" s="255" t="s">
        <v>2</v>
      </c>
      <c r="F48" s="256">
        <v>827.73215034605573</v>
      </c>
      <c r="G48" s="257">
        <f t="shared" si="1"/>
        <v>689.50088123826436</v>
      </c>
    </row>
    <row r="49" spans="1:7" s="258" customFormat="1" x14ac:dyDescent="0.2">
      <c r="A49" s="251" t="s">
        <v>239</v>
      </c>
      <c r="B49" s="252"/>
      <c r="C49" s="253" t="s">
        <v>257</v>
      </c>
      <c r="D49" s="254" t="s">
        <v>354</v>
      </c>
      <c r="E49" s="255" t="s">
        <v>2</v>
      </c>
      <c r="F49" s="256">
        <v>977</v>
      </c>
      <c r="G49" s="257">
        <v>813.84100000000001</v>
      </c>
    </row>
    <row r="50" spans="1:7" s="258" customFormat="1" x14ac:dyDescent="0.2">
      <c r="A50" s="251" t="s">
        <v>239</v>
      </c>
      <c r="B50" s="252">
        <v>10</v>
      </c>
      <c r="C50" s="253" t="s">
        <v>199</v>
      </c>
      <c r="D50" s="254" t="s">
        <v>258</v>
      </c>
      <c r="E50" s="255" t="s">
        <v>2</v>
      </c>
      <c r="F50" s="256">
        <v>404.09180673346594</v>
      </c>
      <c r="G50" s="257">
        <f t="shared" si="1"/>
        <v>336.60847500897711</v>
      </c>
    </row>
    <row r="51" spans="1:7" s="258" customFormat="1" x14ac:dyDescent="0.2">
      <c r="A51" s="251" t="s">
        <v>239</v>
      </c>
      <c r="B51" s="252">
        <v>11</v>
      </c>
      <c r="C51" s="253" t="s">
        <v>259</v>
      </c>
      <c r="D51" s="254" t="s">
        <v>260</v>
      </c>
      <c r="E51" s="255" t="s">
        <v>2</v>
      </c>
      <c r="F51" s="256">
        <v>398.20699490291634</v>
      </c>
      <c r="G51" s="257">
        <f t="shared" si="1"/>
        <v>331.70642675412927</v>
      </c>
    </row>
    <row r="52" spans="1:7" s="258" customFormat="1" x14ac:dyDescent="0.2">
      <c r="A52" s="251" t="s">
        <v>239</v>
      </c>
      <c r="B52" s="252">
        <v>12</v>
      </c>
      <c r="C52" s="253" t="s">
        <v>261</v>
      </c>
      <c r="D52" s="254" t="s">
        <v>262</v>
      </c>
      <c r="E52" s="255" t="s">
        <v>2</v>
      </c>
      <c r="F52" s="256">
        <v>805.59688810049965</v>
      </c>
      <c r="G52" s="257">
        <f t="shared" si="1"/>
        <v>671.06220778771615</v>
      </c>
    </row>
    <row r="53" spans="1:7" s="258" customFormat="1" x14ac:dyDescent="0.2">
      <c r="A53" s="251" t="s">
        <v>239</v>
      </c>
      <c r="B53" s="252">
        <v>13</v>
      </c>
      <c r="C53" s="253" t="s">
        <v>263</v>
      </c>
      <c r="D53" s="254" t="s">
        <v>264</v>
      </c>
      <c r="E53" s="255" t="s">
        <v>2</v>
      </c>
      <c r="F53" s="256">
        <v>1460.5763605348443</v>
      </c>
      <c r="G53" s="257">
        <f t="shared" si="1"/>
        <v>1216.6601083255252</v>
      </c>
    </row>
    <row r="54" spans="1:7" s="258" customFormat="1" x14ac:dyDescent="0.2">
      <c r="A54" s="251" t="s">
        <v>239</v>
      </c>
      <c r="B54" s="252">
        <v>14</v>
      </c>
      <c r="C54" s="253" t="s">
        <v>265</v>
      </c>
      <c r="D54" s="254" t="s">
        <v>266</v>
      </c>
      <c r="E54" s="255" t="s">
        <v>2</v>
      </c>
      <c r="F54" s="256">
        <v>1965.7183531629898</v>
      </c>
      <c r="G54" s="257">
        <f t="shared" si="1"/>
        <v>1637.4433881847704</v>
      </c>
    </row>
    <row r="55" spans="1:7" s="258" customFormat="1" x14ac:dyDescent="0.2">
      <c r="A55" s="282" t="s">
        <v>239</v>
      </c>
      <c r="B55" s="283"/>
      <c r="C55" s="274"/>
      <c r="D55" s="275"/>
      <c r="E55" s="296"/>
      <c r="F55" s="297"/>
      <c r="G55" s="298"/>
    </row>
    <row r="56" spans="1:7" s="258" customFormat="1" ht="91.5" customHeight="1" x14ac:dyDescent="0.2">
      <c r="A56" s="279" t="s">
        <v>267</v>
      </c>
      <c r="B56" s="241"/>
      <c r="C56" s="248"/>
      <c r="D56" s="254" t="s">
        <v>216</v>
      </c>
      <c r="E56" s="299"/>
      <c r="F56" s="239" t="s">
        <v>229</v>
      </c>
      <c r="G56" s="291" t="s">
        <v>230</v>
      </c>
    </row>
    <row r="57" spans="1:7" s="258" customFormat="1" x14ac:dyDescent="0.2">
      <c r="A57" s="251" t="s">
        <v>267</v>
      </c>
      <c r="B57" s="252">
        <v>1</v>
      </c>
      <c r="C57" s="253" t="s">
        <v>268</v>
      </c>
      <c r="D57" s="254" t="s">
        <v>269</v>
      </c>
      <c r="E57" s="255" t="s">
        <v>4</v>
      </c>
      <c r="F57" s="256">
        <v>407.67295432194868</v>
      </c>
      <c r="G57" s="257">
        <f t="shared" ref="G57:G65" si="2">F57*0.833</f>
        <v>339.59157095018321</v>
      </c>
    </row>
    <row r="58" spans="1:7" s="258" customFormat="1" x14ac:dyDescent="0.2">
      <c r="A58" s="251" t="s">
        <v>267</v>
      </c>
      <c r="B58" s="252">
        <v>2</v>
      </c>
      <c r="C58" s="253" t="s">
        <v>270</v>
      </c>
      <c r="D58" s="254" t="s">
        <v>271</v>
      </c>
      <c r="E58" s="255" t="s">
        <v>4</v>
      </c>
      <c r="F58" s="256">
        <v>391.73556933722648</v>
      </c>
      <c r="G58" s="257">
        <f t="shared" si="2"/>
        <v>326.31572925790965</v>
      </c>
    </row>
    <row r="59" spans="1:7" s="258" customFormat="1" x14ac:dyDescent="0.2">
      <c r="A59" s="251" t="s">
        <v>267</v>
      </c>
      <c r="B59" s="252">
        <v>3</v>
      </c>
      <c r="C59" s="253" t="s">
        <v>272</v>
      </c>
      <c r="D59" s="254" t="s">
        <v>273</v>
      </c>
      <c r="E59" s="255" t="s">
        <v>4</v>
      </c>
      <c r="F59" s="256">
        <v>475.51788317823923</v>
      </c>
      <c r="G59" s="257">
        <f t="shared" si="2"/>
        <v>396.10639668747325</v>
      </c>
    </row>
    <row r="60" spans="1:7" s="258" customFormat="1" x14ac:dyDescent="0.2">
      <c r="A60" s="251" t="s">
        <v>267</v>
      </c>
      <c r="B60" s="252">
        <v>4</v>
      </c>
      <c r="C60" s="253" t="s">
        <v>274</v>
      </c>
      <c r="D60" s="254" t="s">
        <v>275</v>
      </c>
      <c r="E60" s="255" t="s">
        <v>4</v>
      </c>
      <c r="F60" s="256">
        <v>495.60508165601698</v>
      </c>
      <c r="G60" s="257">
        <f t="shared" si="2"/>
        <v>412.83903301946214</v>
      </c>
    </row>
    <row r="61" spans="1:7" s="258" customFormat="1" x14ac:dyDescent="0.2">
      <c r="A61" s="251" t="s">
        <v>267</v>
      </c>
      <c r="B61" s="252">
        <v>5</v>
      </c>
      <c r="C61" s="253" t="s">
        <v>209</v>
      </c>
      <c r="D61" s="254" t="s">
        <v>276</v>
      </c>
      <c r="E61" s="255" t="s">
        <v>4</v>
      </c>
      <c r="F61" s="256">
        <v>584.56565272883984</v>
      </c>
      <c r="G61" s="257">
        <f t="shared" si="2"/>
        <v>486.94318872312357</v>
      </c>
    </row>
    <row r="62" spans="1:7" s="258" customFormat="1" x14ac:dyDescent="0.2">
      <c r="A62" s="251" t="s">
        <v>267</v>
      </c>
      <c r="B62" s="252">
        <v>6</v>
      </c>
      <c r="C62" s="253" t="s">
        <v>211</v>
      </c>
      <c r="D62" s="254" t="s">
        <v>277</v>
      </c>
      <c r="E62" s="255" t="s">
        <v>4</v>
      </c>
      <c r="F62" s="256">
        <v>979.71728483839274</v>
      </c>
      <c r="G62" s="257">
        <f t="shared" si="2"/>
        <v>816.1044982703811</v>
      </c>
    </row>
    <row r="63" spans="1:7" s="258" customFormat="1" x14ac:dyDescent="0.2">
      <c r="A63" s="251" t="s">
        <v>267</v>
      </c>
      <c r="B63" s="252">
        <v>7</v>
      </c>
      <c r="C63" s="253" t="s">
        <v>278</v>
      </c>
      <c r="D63" s="254" t="s">
        <v>279</v>
      </c>
      <c r="E63" s="255" t="s">
        <v>4</v>
      </c>
      <c r="F63" s="256">
        <v>544.22186489475268</v>
      </c>
      <c r="G63" s="257">
        <f t="shared" si="2"/>
        <v>453.33681345732896</v>
      </c>
    </row>
    <row r="64" spans="1:7" s="258" customFormat="1" x14ac:dyDescent="0.2">
      <c r="A64" s="251" t="s">
        <v>267</v>
      </c>
      <c r="B64" s="252">
        <v>8</v>
      </c>
      <c r="C64" s="253" t="s">
        <v>280</v>
      </c>
      <c r="D64" s="254" t="s">
        <v>281</v>
      </c>
      <c r="E64" s="255" t="s">
        <v>4</v>
      </c>
      <c r="F64" s="256">
        <v>515.14284135993364</v>
      </c>
      <c r="G64" s="257">
        <f t="shared" si="2"/>
        <v>429.11398685282472</v>
      </c>
    </row>
    <row r="65" spans="1:7" s="258" customFormat="1" x14ac:dyDescent="0.2">
      <c r="A65" s="251" t="s">
        <v>267</v>
      </c>
      <c r="B65" s="252">
        <v>9</v>
      </c>
      <c r="C65" s="253" t="s">
        <v>282</v>
      </c>
      <c r="D65" s="254" t="s">
        <v>283</v>
      </c>
      <c r="E65" s="255" t="s">
        <v>4</v>
      </c>
      <c r="F65" s="256">
        <v>557.0813621849145</v>
      </c>
      <c r="G65" s="257">
        <f t="shared" si="2"/>
        <v>464.04877470003373</v>
      </c>
    </row>
    <row r="66" spans="1:7" s="258" customFormat="1" x14ac:dyDescent="0.2">
      <c r="A66" s="251" t="s">
        <v>267</v>
      </c>
      <c r="B66" s="300"/>
      <c r="C66" s="253" t="s">
        <v>284</v>
      </c>
      <c r="D66" s="254" t="s">
        <v>216</v>
      </c>
      <c r="E66" s="301"/>
      <c r="F66" s="302"/>
      <c r="G66" s="303"/>
    </row>
    <row r="67" spans="1:7" s="258" customFormat="1" x14ac:dyDescent="0.2">
      <c r="A67" s="251" t="s">
        <v>267</v>
      </c>
      <c r="B67" s="300"/>
      <c r="C67" s="253" t="s">
        <v>285</v>
      </c>
      <c r="D67" s="254" t="s">
        <v>216</v>
      </c>
      <c r="E67" s="301"/>
      <c r="F67" s="302"/>
      <c r="G67" s="303"/>
    </row>
    <row r="68" spans="1:7" s="258" customFormat="1" x14ac:dyDescent="0.2">
      <c r="A68" s="251" t="s">
        <v>267</v>
      </c>
      <c r="B68" s="252">
        <v>10</v>
      </c>
      <c r="C68" s="253" t="s">
        <v>286</v>
      </c>
      <c r="D68" s="254" t="s">
        <v>287</v>
      </c>
      <c r="E68" s="255" t="s">
        <v>4</v>
      </c>
      <c r="F68" s="256">
        <v>542.03649265339368</v>
      </c>
      <c r="G68" s="257">
        <f>F68*0.833</f>
        <v>451.51639838027694</v>
      </c>
    </row>
    <row r="69" spans="1:7" s="258" customFormat="1" x14ac:dyDescent="0.2">
      <c r="A69" s="251" t="s">
        <v>267</v>
      </c>
      <c r="B69" s="300"/>
      <c r="C69" s="253" t="s">
        <v>288</v>
      </c>
      <c r="D69" s="254" t="s">
        <v>216</v>
      </c>
      <c r="E69" s="301"/>
      <c r="F69" s="256"/>
      <c r="G69" s="257"/>
    </row>
    <row r="70" spans="1:7" s="258" customFormat="1" x14ac:dyDescent="0.2">
      <c r="A70" s="251" t="s">
        <v>267</v>
      </c>
      <c r="B70" s="300"/>
      <c r="C70" s="253" t="s">
        <v>289</v>
      </c>
      <c r="D70" s="254" t="s">
        <v>216</v>
      </c>
      <c r="E70" s="301"/>
      <c r="F70" s="256"/>
      <c r="G70" s="257"/>
    </row>
    <row r="71" spans="1:7" s="258" customFormat="1" x14ac:dyDescent="0.2">
      <c r="A71" s="251" t="s">
        <v>267</v>
      </c>
      <c r="B71" s="252">
        <v>11</v>
      </c>
      <c r="C71" s="253" t="s">
        <v>290</v>
      </c>
      <c r="D71" s="254" t="s">
        <v>291</v>
      </c>
      <c r="E71" s="255" t="s">
        <v>4</v>
      </c>
      <c r="F71" s="256">
        <v>2251.4052601008329</v>
      </c>
      <c r="G71" s="257">
        <f>F71*0.833</f>
        <v>1875.4205816639937</v>
      </c>
    </row>
    <row r="72" spans="1:7" s="258" customFormat="1" ht="78" customHeight="1" x14ac:dyDescent="0.2">
      <c r="A72" s="279" t="s">
        <v>267</v>
      </c>
      <c r="B72" s="304"/>
      <c r="C72" s="305"/>
      <c r="D72" s="254" t="s">
        <v>216</v>
      </c>
      <c r="E72" s="301"/>
      <c r="F72" s="306"/>
      <c r="G72" s="307"/>
    </row>
    <row r="73" spans="1:7" s="258" customFormat="1" x14ac:dyDescent="0.2">
      <c r="A73" s="251" t="s">
        <v>267</v>
      </c>
      <c r="B73" s="252">
        <v>12</v>
      </c>
      <c r="C73" s="253" t="s">
        <v>292</v>
      </c>
      <c r="D73" s="254" t="s">
        <v>269</v>
      </c>
      <c r="E73" s="255" t="s">
        <v>4</v>
      </c>
      <c r="F73" s="256">
        <v>360.61450612554671</v>
      </c>
      <c r="G73" s="257">
        <f t="shared" ref="G73:G80" si="3">F73*0.833</f>
        <v>300.39188360258038</v>
      </c>
    </row>
    <row r="74" spans="1:7" s="258" customFormat="1" x14ac:dyDescent="0.2">
      <c r="A74" s="251" t="s">
        <v>267</v>
      </c>
      <c r="B74" s="252">
        <v>13</v>
      </c>
      <c r="C74" s="253" t="s">
        <v>293</v>
      </c>
      <c r="D74" s="254" t="s">
        <v>269</v>
      </c>
      <c r="E74" s="255" t="s">
        <v>4</v>
      </c>
      <c r="F74" s="256">
        <v>360.61450612554671</v>
      </c>
      <c r="G74" s="257">
        <f>F74*0.833</f>
        <v>300.39188360258038</v>
      </c>
    </row>
    <row r="75" spans="1:7" s="258" customFormat="1" x14ac:dyDescent="0.2">
      <c r="A75" s="251" t="s">
        <v>267</v>
      </c>
      <c r="B75" s="252">
        <v>14</v>
      </c>
      <c r="C75" s="253" t="s">
        <v>294</v>
      </c>
      <c r="D75" s="254" t="s">
        <v>271</v>
      </c>
      <c r="E75" s="255" t="s">
        <v>4</v>
      </c>
      <c r="F75" s="256">
        <v>341.64181654608478</v>
      </c>
      <c r="G75" s="257">
        <f t="shared" si="3"/>
        <v>284.58763318288862</v>
      </c>
    </row>
    <row r="76" spans="1:7" s="258" customFormat="1" x14ac:dyDescent="0.2">
      <c r="A76" s="251" t="s">
        <v>267</v>
      </c>
      <c r="B76" s="252">
        <v>15</v>
      </c>
      <c r="C76" s="253" t="s">
        <v>295</v>
      </c>
      <c r="D76" s="254" t="s">
        <v>271</v>
      </c>
      <c r="E76" s="255" t="s">
        <v>4</v>
      </c>
      <c r="F76" s="256">
        <v>341.64181654608478</v>
      </c>
      <c r="G76" s="257">
        <f t="shared" si="3"/>
        <v>284.58763318288862</v>
      </c>
    </row>
    <row r="77" spans="1:7" s="258" customFormat="1" x14ac:dyDescent="0.2">
      <c r="A77" s="251" t="s">
        <v>267</v>
      </c>
      <c r="B77" s="252">
        <v>16</v>
      </c>
      <c r="C77" s="253" t="s">
        <v>296</v>
      </c>
      <c r="D77" s="254" t="s">
        <v>273</v>
      </c>
      <c r="E77" s="255" t="s">
        <v>4</v>
      </c>
      <c r="F77" s="256">
        <v>419.3095136385765</v>
      </c>
      <c r="G77" s="257">
        <f t="shared" si="3"/>
        <v>349.28482486093424</v>
      </c>
    </row>
    <row r="78" spans="1:7" s="258" customFormat="1" x14ac:dyDescent="0.2">
      <c r="A78" s="251" t="s">
        <v>267</v>
      </c>
      <c r="B78" s="252">
        <v>17</v>
      </c>
      <c r="C78" s="253" t="s">
        <v>297</v>
      </c>
      <c r="D78" s="254" t="s">
        <v>273</v>
      </c>
      <c r="E78" s="255" t="s">
        <v>4</v>
      </c>
      <c r="F78" s="256">
        <v>419.3095136385765</v>
      </c>
      <c r="G78" s="257">
        <f t="shared" si="3"/>
        <v>349.28482486093424</v>
      </c>
    </row>
    <row r="79" spans="1:7" s="258" customFormat="1" x14ac:dyDescent="0.2">
      <c r="A79" s="251" t="s">
        <v>267</v>
      </c>
      <c r="B79" s="252">
        <v>18</v>
      </c>
      <c r="C79" s="253" t="s">
        <v>298</v>
      </c>
      <c r="D79" s="254" t="s">
        <v>275</v>
      </c>
      <c r="E79" s="255" t="s">
        <v>4</v>
      </c>
      <c r="F79" s="256">
        <v>441.27058249520888</v>
      </c>
      <c r="G79" s="257">
        <f t="shared" si="3"/>
        <v>367.578395218509</v>
      </c>
    </row>
    <row r="80" spans="1:7" s="258" customFormat="1" x14ac:dyDescent="0.2">
      <c r="A80" s="251" t="s">
        <v>267</v>
      </c>
      <c r="B80" s="252">
        <v>19</v>
      </c>
      <c r="C80" s="253" t="s">
        <v>299</v>
      </c>
      <c r="D80" s="254" t="s">
        <v>275</v>
      </c>
      <c r="E80" s="255" t="s">
        <v>4</v>
      </c>
      <c r="F80" s="256">
        <v>441.27058249520888</v>
      </c>
      <c r="G80" s="257">
        <f t="shared" si="3"/>
        <v>367.578395218509</v>
      </c>
    </row>
    <row r="81" spans="1:7" s="258" customFormat="1" ht="77.5" customHeight="1" x14ac:dyDescent="0.2">
      <c r="A81" s="279" t="s">
        <v>267</v>
      </c>
      <c r="B81" s="252"/>
      <c r="C81" s="305"/>
      <c r="D81" s="254" t="s">
        <v>216</v>
      </c>
      <c r="E81" s="308"/>
      <c r="F81" s="306"/>
      <c r="G81" s="307"/>
    </row>
    <row r="82" spans="1:7" s="258" customFormat="1" x14ac:dyDescent="0.2">
      <c r="A82" s="251" t="s">
        <v>267</v>
      </c>
      <c r="B82" s="252">
        <v>20</v>
      </c>
      <c r="C82" s="253" t="s">
        <v>300</v>
      </c>
      <c r="D82" s="254" t="s">
        <v>301</v>
      </c>
      <c r="E82" s="255" t="s">
        <v>2</v>
      </c>
      <c r="F82" s="256">
        <v>554.92871872031151</v>
      </c>
      <c r="G82" s="257">
        <f>F82*0.833</f>
        <v>462.25562269401945</v>
      </c>
    </row>
    <row r="83" spans="1:7" s="258" customFormat="1" x14ac:dyDescent="0.2">
      <c r="A83" s="251" t="s">
        <v>267</v>
      </c>
      <c r="B83" s="252">
        <v>21</v>
      </c>
      <c r="C83" s="253" t="s">
        <v>302</v>
      </c>
      <c r="D83" s="254" t="s">
        <v>303</v>
      </c>
      <c r="E83" s="255" t="s">
        <v>2</v>
      </c>
      <c r="F83" s="256">
        <v>969.72404651756767</v>
      </c>
      <c r="G83" s="257">
        <f>F83*0.833</f>
        <v>807.78013074913383</v>
      </c>
    </row>
    <row r="84" spans="1:7" s="258" customFormat="1" x14ac:dyDescent="0.2">
      <c r="A84" s="251" t="s">
        <v>267</v>
      </c>
      <c r="B84" s="252">
        <v>22</v>
      </c>
      <c r="C84" s="253" t="s">
        <v>304</v>
      </c>
      <c r="D84" s="254" t="s">
        <v>305</v>
      </c>
      <c r="E84" s="255" t="s">
        <v>2</v>
      </c>
      <c r="F84" s="256">
        <v>171.81013058682606</v>
      </c>
      <c r="G84" s="257">
        <f>F84*0.833</f>
        <v>143.1178387788261</v>
      </c>
    </row>
    <row r="85" spans="1:7" s="258" customFormat="1" x14ac:dyDescent="0.2">
      <c r="A85" s="282" t="s">
        <v>267</v>
      </c>
      <c r="B85" s="283"/>
      <c r="C85" s="274"/>
      <c r="D85" s="275"/>
      <c r="E85" s="309"/>
      <c r="F85" s="310"/>
      <c r="G85" s="311"/>
    </row>
    <row r="86" spans="1:7" s="258" customFormat="1" x14ac:dyDescent="0.2">
      <c r="A86" s="282"/>
      <c r="B86" s="287"/>
      <c r="C86" s="274"/>
      <c r="D86" s="275"/>
      <c r="E86" s="296"/>
      <c r="F86" s="312"/>
      <c r="G86" s="313"/>
    </row>
    <row r="87" spans="1:7" s="317" customFormat="1" ht="78" customHeight="1" x14ac:dyDescent="0.2">
      <c r="A87" s="314"/>
      <c r="B87" s="252"/>
      <c r="C87" s="315"/>
      <c r="D87" s="254" t="s">
        <v>216</v>
      </c>
      <c r="E87" s="316"/>
      <c r="F87" s="262"/>
      <c r="G87" s="263"/>
    </row>
    <row r="88" spans="1:7" s="317" customFormat="1" ht="21" customHeight="1" x14ac:dyDescent="0.2">
      <c r="A88" s="314" t="s">
        <v>306</v>
      </c>
      <c r="B88" s="252">
        <v>1</v>
      </c>
      <c r="C88" s="318" t="s">
        <v>307</v>
      </c>
      <c r="D88" s="254" t="s">
        <v>308</v>
      </c>
      <c r="E88" s="255" t="s">
        <v>2</v>
      </c>
      <c r="F88" s="256">
        <v>322.03319679195408</v>
      </c>
      <c r="G88" s="257">
        <f>F88*0.833</f>
        <v>268.25365292769771</v>
      </c>
    </row>
    <row r="89" spans="1:7" s="317" customFormat="1" ht="21" customHeight="1" x14ac:dyDescent="0.2">
      <c r="A89" s="314" t="s">
        <v>306</v>
      </c>
      <c r="B89" s="252">
        <v>2</v>
      </c>
      <c r="C89" s="318" t="s">
        <v>309</v>
      </c>
      <c r="D89" s="254" t="s">
        <v>310</v>
      </c>
      <c r="E89" s="255" t="s">
        <v>2</v>
      </c>
      <c r="F89" s="256">
        <v>404.2848767919541</v>
      </c>
      <c r="G89" s="257">
        <f>F89*0.833</f>
        <v>336.76930236769778</v>
      </c>
    </row>
    <row r="90" spans="1:7" s="258" customFormat="1" ht="21" customHeight="1" x14ac:dyDescent="0.2">
      <c r="A90" s="282"/>
      <c r="B90" s="283"/>
      <c r="C90" s="274"/>
      <c r="D90" s="275"/>
      <c r="E90" s="319"/>
      <c r="F90" s="320"/>
      <c r="G90" s="321"/>
    </row>
    <row r="91" spans="1:7" s="344" customFormat="1" x14ac:dyDescent="0.2">
      <c r="A91" s="340" t="s">
        <v>355</v>
      </c>
      <c r="B91" s="341"/>
      <c r="C91" s="342"/>
      <c r="D91" s="342"/>
      <c r="E91" s="343"/>
      <c r="F91" s="256">
        <v>294</v>
      </c>
      <c r="G91" s="257">
        <f>F91*0.833</f>
        <v>244.90199999999999</v>
      </c>
    </row>
    <row r="92" spans="1:7" ht="41.25" customHeight="1" x14ac:dyDescent="0.2">
      <c r="A92" s="322" t="s">
        <v>1</v>
      </c>
      <c r="B92" s="323"/>
      <c r="C92" s="324"/>
      <c r="D92" s="324"/>
      <c r="E92" s="325"/>
      <c r="F92" s="325"/>
      <c r="G92" s="326"/>
    </row>
    <row r="93" spans="1:7" x14ac:dyDescent="0.2">
      <c r="F93" s="331"/>
    </row>
    <row r="94" spans="1:7" x14ac:dyDescent="0.2">
      <c r="F94" s="331"/>
    </row>
    <row r="95" spans="1:7" x14ac:dyDescent="0.2">
      <c r="F95" s="331"/>
    </row>
    <row r="96" spans="1:7" x14ac:dyDescent="0.2">
      <c r="F96" s="331"/>
    </row>
    <row r="97" spans="6:6" x14ac:dyDescent="0.2">
      <c r="F97" s="331"/>
    </row>
    <row r="98" spans="6:6" x14ac:dyDescent="0.2">
      <c r="F98" s="331"/>
    </row>
    <row r="99" spans="6:6" x14ac:dyDescent="0.2">
      <c r="F99" s="331"/>
    </row>
    <row r="100" spans="6:6" x14ac:dyDescent="0.2">
      <c r="F100" s="331"/>
    </row>
    <row r="101" spans="6:6" x14ac:dyDescent="0.2">
      <c r="F101" s="331"/>
    </row>
    <row r="102" spans="6:6" x14ac:dyDescent="0.2">
      <c r="F102" s="331"/>
    </row>
    <row r="103" spans="6:6" x14ac:dyDescent="0.2">
      <c r="F103" s="331"/>
    </row>
    <row r="104" spans="6:6" x14ac:dyDescent="0.2">
      <c r="F104" s="331"/>
    </row>
    <row r="105" spans="6:6" x14ac:dyDescent="0.2">
      <c r="F105" s="331"/>
    </row>
    <row r="106" spans="6:6" x14ac:dyDescent="0.2">
      <c r="F106" s="331"/>
    </row>
    <row r="107" spans="6:6" x14ac:dyDescent="0.2">
      <c r="F107" s="331"/>
    </row>
    <row r="108" spans="6:6" x14ac:dyDescent="0.2">
      <c r="F108" s="331"/>
    </row>
    <row r="109" spans="6:6" x14ac:dyDescent="0.2">
      <c r="F109" s="331"/>
    </row>
    <row r="110" spans="6:6" x14ac:dyDescent="0.2">
      <c r="F110" s="331"/>
    </row>
    <row r="111" spans="6:6" x14ac:dyDescent="0.2">
      <c r="F111" s="331"/>
    </row>
    <row r="112" spans="6:6" x14ac:dyDescent="0.2">
      <c r="F112" s="331"/>
    </row>
    <row r="113" spans="6:6" x14ac:dyDescent="0.2">
      <c r="F113" s="331"/>
    </row>
    <row r="114" spans="6:6" x14ac:dyDescent="0.2">
      <c r="F114" s="331"/>
    </row>
    <row r="115" spans="6:6" x14ac:dyDescent="0.2">
      <c r="F115" s="331"/>
    </row>
    <row r="116" spans="6:6" x14ac:dyDescent="0.2">
      <c r="F116" s="331"/>
    </row>
    <row r="117" spans="6:6" x14ac:dyDescent="0.2">
      <c r="F117" s="331"/>
    </row>
    <row r="118" spans="6:6" x14ac:dyDescent="0.2">
      <c r="F118" s="331"/>
    </row>
    <row r="119" spans="6:6" x14ac:dyDescent="0.2">
      <c r="F119" s="331"/>
    </row>
    <row r="120" spans="6:6" x14ac:dyDescent="0.2">
      <c r="F120" s="331"/>
    </row>
    <row r="121" spans="6:6" x14ac:dyDescent="0.2">
      <c r="F121" s="331"/>
    </row>
    <row r="122" spans="6:6" x14ac:dyDescent="0.2">
      <c r="F122" s="331"/>
    </row>
    <row r="123" spans="6:6" x14ac:dyDescent="0.2">
      <c r="F123" s="331"/>
    </row>
    <row r="124" spans="6:6" x14ac:dyDescent="0.2">
      <c r="F124" s="331"/>
    </row>
    <row r="125" spans="6:6" x14ac:dyDescent="0.2">
      <c r="F125" s="331"/>
    </row>
    <row r="126" spans="6:6" x14ac:dyDescent="0.2">
      <c r="F126" s="331"/>
    </row>
    <row r="127" spans="6:6" x14ac:dyDescent="0.2">
      <c r="F127" s="331"/>
    </row>
    <row r="128" spans="6:6" x14ac:dyDescent="0.2">
      <c r="F128" s="331"/>
    </row>
    <row r="129" spans="6:6" x14ac:dyDescent="0.2">
      <c r="F129" s="331"/>
    </row>
    <row r="130" spans="6:6" x14ac:dyDescent="0.2">
      <c r="F130" s="331"/>
    </row>
    <row r="131" spans="6:6" x14ac:dyDescent="0.2">
      <c r="F131" s="331"/>
    </row>
  </sheetData>
  <protectedRanges>
    <protectedRange algorithmName="SHA-512" hashValue="CJtAJJ3PXZWFITSttxx0KjD7RPek380fQb9TcDEzIXMSSfHdV4Ga5cDAiqT64ycvUCmcfh0JSFpji8bAJqpWVw==" saltValue="ZhemN59CWio1ayORMZ2eyA==" spinCount="100000" sqref="F2:F4 G3:G4 F132:G1048576 G92:G131 F33:G33 F56:G56 F39:G39" name="Range4"/>
    <protectedRange sqref="F2:F4 G3:G4 F132:G1048576 G92:G131 F33:G33 F56:G56 F39:G39" name="Range3"/>
    <protectedRange sqref="E87 E90:G90" name="Range1_1"/>
    <protectedRange algorithmName="SHA-512" hashValue="CJtAJJ3PXZWFITSttxx0KjD7RPek380fQb9TcDEzIXMSSfHdV4Ga5cDAiqT64ycvUCmcfh0JSFpji8bAJqpWVw==" saltValue="ZhemN59CWio1ayORMZ2eyA==" spinCount="100000" sqref="F1" name="Range4_2_1"/>
    <protectedRange sqref="F1" name="Range3_2_1"/>
    <protectedRange algorithmName="SHA-512" hashValue="CJtAJJ3PXZWFITSttxx0KjD7RPek380fQb9TcDEzIXMSSfHdV4Ga5cDAiqT64ycvUCmcfh0JSFpji8bAJqpWVw==" saltValue="ZhemN59CWio1ayORMZ2eyA==" spinCount="100000" sqref="G2" name="Range4_4_1"/>
    <protectedRange sqref="G2" name="Range3_4_1"/>
    <protectedRange algorithmName="SHA-512" hashValue="CJtAJJ3PXZWFITSttxx0KjD7RPek380fQb9TcDEzIXMSSfHdV4Ga5cDAiqT64ycvUCmcfh0JSFpji8bAJqpWVw==" saltValue="ZhemN59CWio1ayORMZ2eyA==" spinCount="100000" sqref="G1" name="Range4_2_1_1_1"/>
    <protectedRange sqref="G1" name="Range3_2_1_1_1"/>
    <protectedRange algorithmName="SHA-512" hashValue="CJtAJJ3PXZWFITSttxx0KjD7RPek380fQb9TcDEzIXMSSfHdV4Ga5cDAiqT64ycvUCmcfh0JSFpji8bAJqpWVw==" saltValue="ZhemN59CWio1ayORMZ2eyA==" spinCount="100000" sqref="G24 F57:G84 F87:G89 F40:G54 F91:G91 F34:G37 F6:G22 F25:G30" name="Range4_4_3"/>
    <protectedRange sqref="G24 F57:G84 F87:G89 F40:G54 F91:G91 F34:G37 F6:G22 F25:G30" name="Range3_4_3"/>
  </protectedRanges>
  <mergeCells count="4">
    <mergeCell ref="F1:G1"/>
    <mergeCell ref="A2:A3"/>
    <mergeCell ref="C2:C3"/>
    <mergeCell ref="D2:D3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73542-44C8-414A-B5AF-A4C81DE22F52}">
  <dimension ref="A1:J47"/>
  <sheetViews>
    <sheetView zoomScale="125" workbookViewId="0">
      <selection activeCell="J11" sqref="J11"/>
    </sheetView>
  </sheetViews>
  <sheetFormatPr baseColWidth="10" defaultRowHeight="15" x14ac:dyDescent="0.2"/>
  <cols>
    <col min="1" max="1" width="5.33203125" style="335" customWidth="1"/>
    <col min="2" max="2" width="5.5" style="335" customWidth="1"/>
    <col min="3" max="3" width="26.1640625" style="335" customWidth="1"/>
    <col min="4" max="4" width="6.6640625" style="335" customWidth="1"/>
    <col min="5" max="5" width="10.1640625" style="335" customWidth="1"/>
    <col min="6" max="6" width="7.1640625" style="335" customWidth="1"/>
    <col min="7" max="7" width="6.33203125" style="335" customWidth="1"/>
    <col min="8" max="16384" width="10.83203125" style="335"/>
  </cols>
  <sheetData>
    <row r="1" spans="1:10" ht="30" customHeight="1" thickBot="1" x14ac:dyDescent="0.25">
      <c r="A1" s="227"/>
      <c r="B1" s="228"/>
      <c r="C1" s="334" t="s">
        <v>311</v>
      </c>
      <c r="D1" s="230"/>
      <c r="E1" s="231"/>
      <c r="F1" s="363">
        <v>2025</v>
      </c>
      <c r="G1" s="371"/>
    </row>
    <row r="2" spans="1:10" x14ac:dyDescent="0.2">
      <c r="A2" s="365"/>
      <c r="B2" s="233"/>
      <c r="C2" s="367" t="s">
        <v>32</v>
      </c>
      <c r="D2" s="369"/>
      <c r="E2" s="231" t="s">
        <v>189</v>
      </c>
      <c r="F2" s="234"/>
      <c r="G2" s="235"/>
    </row>
    <row r="3" spans="1:10" ht="37" customHeight="1" x14ac:dyDescent="0.2">
      <c r="A3" s="366"/>
      <c r="B3" s="237"/>
      <c r="C3" s="368"/>
      <c r="D3" s="370"/>
      <c r="E3" s="238"/>
      <c r="F3" s="336" t="s">
        <v>190</v>
      </c>
      <c r="G3" s="291" t="s">
        <v>191</v>
      </c>
    </row>
    <row r="4" spans="1:10" x14ac:dyDescent="0.2">
      <c r="A4" s="241"/>
      <c r="B4" s="241"/>
      <c r="C4" s="242"/>
      <c r="D4" s="243"/>
      <c r="E4" s="244"/>
      <c r="F4" s="245" t="s">
        <v>10</v>
      </c>
      <c r="G4" s="246" t="s">
        <v>9</v>
      </c>
    </row>
    <row r="5" spans="1:10" ht="64" customHeight="1" x14ac:dyDescent="0.2">
      <c r="A5" s="279" t="s">
        <v>312</v>
      </c>
      <c r="B5" s="292"/>
      <c r="C5" s="293"/>
      <c r="D5" s="254" t="s">
        <v>216</v>
      </c>
      <c r="E5" s="261"/>
      <c r="F5" s="262"/>
      <c r="G5" s="263"/>
    </row>
    <row r="6" spans="1:10" x14ac:dyDescent="0.2">
      <c r="A6" s="251" t="s">
        <v>313</v>
      </c>
      <c r="B6" s="252">
        <v>1</v>
      </c>
      <c r="C6" s="253" t="s">
        <v>314</v>
      </c>
      <c r="D6" s="254" t="s">
        <v>315</v>
      </c>
      <c r="E6" s="255" t="s">
        <v>2</v>
      </c>
      <c r="F6" s="256">
        <v>394.63457995823524</v>
      </c>
      <c r="G6" s="257">
        <f t="shared" ref="G6:G17" si="0">F6*0.833</f>
        <v>328.73060510520992</v>
      </c>
    </row>
    <row r="7" spans="1:10" x14ac:dyDescent="0.2">
      <c r="A7" s="251" t="s">
        <v>313</v>
      </c>
      <c r="B7" s="252">
        <v>2</v>
      </c>
      <c r="C7" s="253" t="s">
        <v>316</v>
      </c>
      <c r="D7" s="254" t="s">
        <v>317</v>
      </c>
      <c r="E7" s="255" t="s">
        <v>2</v>
      </c>
      <c r="F7" s="256">
        <v>347.93384274627982</v>
      </c>
      <c r="G7" s="257">
        <f t="shared" si="0"/>
        <v>289.82889100765107</v>
      </c>
    </row>
    <row r="8" spans="1:10" x14ac:dyDescent="0.2">
      <c r="A8" s="251" t="s">
        <v>313</v>
      </c>
      <c r="B8" s="252">
        <v>3</v>
      </c>
      <c r="C8" s="253" t="s">
        <v>318</v>
      </c>
      <c r="D8" s="254" t="s">
        <v>319</v>
      </c>
      <c r="E8" s="255" t="s">
        <v>2</v>
      </c>
      <c r="F8" s="256">
        <v>593.30562925397555</v>
      </c>
      <c r="G8" s="257">
        <f t="shared" si="0"/>
        <v>494.2235891685616</v>
      </c>
    </row>
    <row r="9" spans="1:10" x14ac:dyDescent="0.2">
      <c r="A9" s="251" t="s">
        <v>313</v>
      </c>
      <c r="B9" s="252">
        <v>4</v>
      </c>
      <c r="C9" s="253" t="s">
        <v>320</v>
      </c>
      <c r="D9" s="254" t="s">
        <v>321</v>
      </c>
      <c r="E9" s="255" t="s">
        <v>2</v>
      </c>
      <c r="F9" s="256">
        <v>176.96197221326676</v>
      </c>
      <c r="G9" s="257">
        <f t="shared" si="0"/>
        <v>147.40932285365122</v>
      </c>
    </row>
    <row r="10" spans="1:10" x14ac:dyDescent="0.2">
      <c r="A10" s="251" t="s">
        <v>313</v>
      </c>
      <c r="B10" s="252">
        <v>5</v>
      </c>
      <c r="C10" s="253" t="s">
        <v>322</v>
      </c>
      <c r="D10" s="254" t="s">
        <v>323</v>
      </c>
      <c r="E10" s="255" t="s">
        <v>2</v>
      </c>
      <c r="F10" s="256">
        <v>193.22122259233922</v>
      </c>
      <c r="G10" s="257">
        <f t="shared" si="0"/>
        <v>160.95327841941855</v>
      </c>
    </row>
    <row r="11" spans="1:10" x14ac:dyDescent="0.2">
      <c r="A11" s="251" t="s">
        <v>313</v>
      </c>
      <c r="B11" s="252">
        <v>6</v>
      </c>
      <c r="C11" s="253" t="s">
        <v>324</v>
      </c>
      <c r="D11" s="254" t="s">
        <v>325</v>
      </c>
      <c r="E11" s="255" t="s">
        <v>2</v>
      </c>
      <c r="F11" s="256">
        <v>203.26941543869532</v>
      </c>
      <c r="G11" s="257">
        <f t="shared" si="0"/>
        <v>169.32342306043319</v>
      </c>
    </row>
    <row r="12" spans="1:10" x14ac:dyDescent="0.2">
      <c r="A12" s="251" t="s">
        <v>313</v>
      </c>
      <c r="B12" s="252">
        <v>7</v>
      </c>
      <c r="C12" s="253" t="s">
        <v>326</v>
      </c>
      <c r="D12" s="254" t="s">
        <v>327</v>
      </c>
      <c r="E12" s="255" t="s">
        <v>2</v>
      </c>
      <c r="F12" s="256">
        <v>409.65084310821436</v>
      </c>
      <c r="G12" s="257">
        <f t="shared" si="0"/>
        <v>341.23915230914253</v>
      </c>
    </row>
    <row r="13" spans="1:10" x14ac:dyDescent="0.2">
      <c r="A13" s="251" t="s">
        <v>313</v>
      </c>
      <c r="B13" s="252">
        <v>8</v>
      </c>
      <c r="C13" s="253" t="s">
        <v>328</v>
      </c>
      <c r="D13" s="254" t="s">
        <v>329</v>
      </c>
      <c r="E13" s="255" t="s">
        <v>2</v>
      </c>
      <c r="F13" s="256">
        <v>447.66066837593974</v>
      </c>
      <c r="G13" s="257">
        <f t="shared" si="0"/>
        <v>372.90133675715776</v>
      </c>
    </row>
    <row r="14" spans="1:10" x14ac:dyDescent="0.2">
      <c r="A14" s="251" t="s">
        <v>313</v>
      </c>
      <c r="B14" s="252">
        <v>9</v>
      </c>
      <c r="C14" s="253" t="s">
        <v>330</v>
      </c>
      <c r="D14" s="254" t="s">
        <v>331</v>
      </c>
      <c r="E14" s="255" t="s">
        <v>2</v>
      </c>
      <c r="F14" s="256">
        <v>573.65702065063306</v>
      </c>
      <c r="G14" s="257">
        <f t="shared" si="0"/>
        <v>477.85629820197732</v>
      </c>
    </row>
    <row r="15" spans="1:10" x14ac:dyDescent="0.2">
      <c r="A15" s="251" t="s">
        <v>313</v>
      </c>
      <c r="B15" s="252">
        <v>10</v>
      </c>
      <c r="C15" s="253" t="s">
        <v>332</v>
      </c>
      <c r="D15" s="254" t="s">
        <v>333</v>
      </c>
      <c r="E15" s="255" t="s">
        <v>2</v>
      </c>
      <c r="F15" s="256">
        <v>644.91041700222399</v>
      </c>
      <c r="G15" s="257">
        <f t="shared" si="0"/>
        <v>537.21037736285257</v>
      </c>
    </row>
    <row r="16" spans="1:10" x14ac:dyDescent="0.2">
      <c r="A16" s="251" t="s">
        <v>313</v>
      </c>
      <c r="B16" s="252">
        <v>11</v>
      </c>
      <c r="C16" s="253" t="s">
        <v>334</v>
      </c>
      <c r="D16" s="254" t="s">
        <v>335</v>
      </c>
      <c r="E16" s="255" t="s">
        <v>2</v>
      </c>
      <c r="F16" s="256">
        <v>54.882505837415067</v>
      </c>
      <c r="G16" s="257">
        <f t="shared" si="0"/>
        <v>45.71712736256675</v>
      </c>
      <c r="H16" s="337"/>
      <c r="J16" s="338"/>
    </row>
    <row r="17" spans="1:8" x14ac:dyDescent="0.2">
      <c r="A17" s="251" t="s">
        <v>313</v>
      </c>
      <c r="B17" s="252">
        <v>12</v>
      </c>
      <c r="C17" s="253" t="s">
        <v>336</v>
      </c>
      <c r="D17" s="254" t="s">
        <v>337</v>
      </c>
      <c r="E17" s="255" t="s">
        <v>2</v>
      </c>
      <c r="F17" s="256">
        <v>64.9045408659522</v>
      </c>
      <c r="G17" s="257">
        <f t="shared" si="0"/>
        <v>54.065482541338177</v>
      </c>
    </row>
    <row r="18" spans="1:8" ht="59" customHeight="1" x14ac:dyDescent="0.2">
      <c r="A18" s="279" t="s">
        <v>338</v>
      </c>
      <c r="B18" s="292"/>
      <c r="C18" s="293"/>
      <c r="D18" s="254" t="s">
        <v>216</v>
      </c>
      <c r="E18" s="261"/>
      <c r="F18" s="262"/>
      <c r="G18" s="263"/>
    </row>
    <row r="19" spans="1:8" x14ac:dyDescent="0.2">
      <c r="A19" s="251" t="s">
        <v>313</v>
      </c>
      <c r="B19" s="252">
        <v>1</v>
      </c>
      <c r="C19" s="253" t="s">
        <v>339</v>
      </c>
      <c r="D19" s="254" t="s">
        <v>315</v>
      </c>
      <c r="E19" s="255" t="s">
        <v>2</v>
      </c>
      <c r="F19" s="256">
        <v>402.04751261823532</v>
      </c>
      <c r="G19" s="257">
        <f t="shared" ref="G19:G26" si="1">F19*0.833</f>
        <v>334.90557801098998</v>
      </c>
    </row>
    <row r="20" spans="1:8" x14ac:dyDescent="0.2">
      <c r="A20" s="251" t="s">
        <v>313</v>
      </c>
      <c r="B20" s="252">
        <v>2</v>
      </c>
      <c r="C20" s="253" t="s">
        <v>340</v>
      </c>
      <c r="D20" s="254" t="s">
        <v>317</v>
      </c>
      <c r="E20" s="255" t="s">
        <v>2</v>
      </c>
      <c r="F20" s="256">
        <v>344.22737641627992</v>
      </c>
      <c r="G20" s="257">
        <f t="shared" si="1"/>
        <v>286.74140455476117</v>
      </c>
    </row>
    <row r="21" spans="1:8" x14ac:dyDescent="0.2">
      <c r="A21" s="251" t="s">
        <v>313</v>
      </c>
      <c r="B21" s="252">
        <v>3</v>
      </c>
      <c r="C21" s="253" t="s">
        <v>341</v>
      </c>
      <c r="D21" s="254" t="s">
        <v>321</v>
      </c>
      <c r="E21" s="255" t="s">
        <v>2</v>
      </c>
      <c r="F21" s="256">
        <v>173.25550588326678</v>
      </c>
      <c r="G21" s="257">
        <f t="shared" si="1"/>
        <v>144.32183640076121</v>
      </c>
    </row>
    <row r="22" spans="1:8" x14ac:dyDescent="0.2">
      <c r="A22" s="251" t="s">
        <v>313</v>
      </c>
      <c r="B22" s="252">
        <v>4</v>
      </c>
      <c r="C22" s="253" t="s">
        <v>342</v>
      </c>
      <c r="D22" s="254" t="s">
        <v>323</v>
      </c>
      <c r="E22" s="255" t="s">
        <v>2</v>
      </c>
      <c r="F22" s="256">
        <v>215.4600205723392</v>
      </c>
      <c r="G22" s="257">
        <f t="shared" si="1"/>
        <v>179.47819713675855</v>
      </c>
    </row>
    <row r="23" spans="1:8" x14ac:dyDescent="0.2">
      <c r="A23" s="251" t="s">
        <v>313</v>
      </c>
      <c r="B23" s="252">
        <v>5</v>
      </c>
      <c r="C23" s="253" t="s">
        <v>343</v>
      </c>
      <c r="D23" s="254" t="s">
        <v>325</v>
      </c>
      <c r="E23" s="255" t="s">
        <v>2</v>
      </c>
      <c r="F23" s="256">
        <v>199.56294910869528</v>
      </c>
      <c r="G23" s="257">
        <f t="shared" si="1"/>
        <v>166.23593660754315</v>
      </c>
    </row>
    <row r="24" spans="1:8" x14ac:dyDescent="0.2">
      <c r="A24" s="251" t="s">
        <v>313</v>
      </c>
      <c r="B24" s="252">
        <v>6</v>
      </c>
      <c r="C24" s="253" t="s">
        <v>344</v>
      </c>
      <c r="D24" s="254" t="s">
        <v>329</v>
      </c>
      <c r="E24" s="255" t="s">
        <v>2</v>
      </c>
      <c r="F24" s="256">
        <v>481.01886534593979</v>
      </c>
      <c r="G24" s="257">
        <f t="shared" si="1"/>
        <v>400.68871483316781</v>
      </c>
    </row>
    <row r="25" spans="1:8" x14ac:dyDescent="0.2">
      <c r="A25" s="251" t="s">
        <v>313</v>
      </c>
      <c r="B25" s="252">
        <v>7</v>
      </c>
      <c r="C25" s="253" t="s">
        <v>345</v>
      </c>
      <c r="D25" s="254" t="s">
        <v>331</v>
      </c>
      <c r="E25" s="255" t="s">
        <v>2</v>
      </c>
      <c r="F25" s="256">
        <v>592.18935230063289</v>
      </c>
      <c r="G25" s="257">
        <f t="shared" si="1"/>
        <v>493.29373046642718</v>
      </c>
      <c r="H25" s="338"/>
    </row>
    <row r="26" spans="1:8" x14ac:dyDescent="0.2">
      <c r="A26" s="251" t="s">
        <v>313</v>
      </c>
      <c r="B26" s="252">
        <v>8</v>
      </c>
      <c r="C26" s="253" t="s">
        <v>346</v>
      </c>
      <c r="D26" s="254" t="s">
        <v>333</v>
      </c>
      <c r="E26" s="255" t="s">
        <v>2</v>
      </c>
      <c r="F26" s="256">
        <v>652.32334966222413</v>
      </c>
      <c r="G26" s="257">
        <f t="shared" si="1"/>
        <v>543.38535026863269</v>
      </c>
    </row>
    <row r="27" spans="1:8" ht="58.5" customHeight="1" x14ac:dyDescent="0.2">
      <c r="A27" s="279" t="s">
        <v>347</v>
      </c>
      <c r="B27" s="292"/>
      <c r="C27" s="293"/>
      <c r="D27" s="254" t="s">
        <v>216</v>
      </c>
      <c r="E27" s="261"/>
      <c r="F27" s="262"/>
      <c r="G27" s="263"/>
    </row>
    <row r="28" spans="1:8" x14ac:dyDescent="0.2">
      <c r="A28" s="251" t="s">
        <v>313</v>
      </c>
      <c r="B28" s="252">
        <v>1</v>
      </c>
      <c r="C28" s="253" t="s">
        <v>348</v>
      </c>
      <c r="D28" s="254" t="s">
        <v>315</v>
      </c>
      <c r="E28" s="255" t="s">
        <v>2</v>
      </c>
      <c r="F28" s="256">
        <v>413.16691160823535</v>
      </c>
      <c r="G28" s="257">
        <f t="shared" ref="G28:G33" si="2">F28*0.833</f>
        <v>344.16803736966006</v>
      </c>
    </row>
    <row r="29" spans="1:8" x14ac:dyDescent="0.2">
      <c r="A29" s="251" t="s">
        <v>313</v>
      </c>
      <c r="B29" s="252">
        <v>2</v>
      </c>
      <c r="C29" s="253" t="s">
        <v>349</v>
      </c>
      <c r="D29" s="254" t="s">
        <v>317</v>
      </c>
      <c r="E29" s="255" t="s">
        <v>2</v>
      </c>
      <c r="F29" s="256">
        <v>381.29203971627987</v>
      </c>
      <c r="G29" s="257">
        <f t="shared" si="2"/>
        <v>317.61626908366111</v>
      </c>
    </row>
    <row r="30" spans="1:8" x14ac:dyDescent="0.2">
      <c r="A30" s="251" t="s">
        <v>313</v>
      </c>
      <c r="B30" s="252">
        <v>3</v>
      </c>
      <c r="C30" s="253" t="s">
        <v>350</v>
      </c>
      <c r="D30" s="254" t="s">
        <v>321</v>
      </c>
      <c r="E30" s="255" t="s">
        <v>2</v>
      </c>
      <c r="F30" s="256">
        <v>206.61370285326674</v>
      </c>
      <c r="G30" s="257">
        <f t="shared" si="2"/>
        <v>172.1092144767712</v>
      </c>
    </row>
    <row r="31" spans="1:8" x14ac:dyDescent="0.2">
      <c r="A31" s="251" t="s">
        <v>313</v>
      </c>
      <c r="B31" s="252">
        <v>4</v>
      </c>
      <c r="C31" s="253" t="s">
        <v>351</v>
      </c>
      <c r="D31" s="254" t="s">
        <v>323</v>
      </c>
      <c r="E31" s="255" t="s">
        <v>2</v>
      </c>
      <c r="F31" s="256">
        <v>222.8729532323392</v>
      </c>
      <c r="G31" s="257">
        <f t="shared" si="2"/>
        <v>185.65317004253853</v>
      </c>
    </row>
    <row r="32" spans="1:8" x14ac:dyDescent="0.2">
      <c r="A32" s="251" t="s">
        <v>313</v>
      </c>
      <c r="B32" s="252">
        <v>5</v>
      </c>
      <c r="C32" s="253" t="s">
        <v>352</v>
      </c>
      <c r="D32" s="254" t="s">
        <v>325</v>
      </c>
      <c r="E32" s="255" t="s">
        <v>2</v>
      </c>
      <c r="F32" s="256">
        <v>236.62761240869528</v>
      </c>
      <c r="G32" s="257">
        <f t="shared" si="2"/>
        <v>197.11080113644317</v>
      </c>
    </row>
    <row r="33" spans="1:7" x14ac:dyDescent="0.2">
      <c r="A33" s="251" t="s">
        <v>313</v>
      </c>
      <c r="B33" s="252">
        <v>6</v>
      </c>
      <c r="C33" s="253" t="s">
        <v>353</v>
      </c>
      <c r="D33" s="254" t="s">
        <v>319</v>
      </c>
      <c r="E33" s="255" t="s">
        <v>2</v>
      </c>
      <c r="F33" s="256">
        <v>626.66382622397555</v>
      </c>
      <c r="G33" s="257">
        <f t="shared" si="2"/>
        <v>522.01096724457159</v>
      </c>
    </row>
    <row r="34" spans="1:7" ht="63.5" customHeight="1" x14ac:dyDescent="0.2"/>
    <row r="47" spans="1:7" x14ac:dyDescent="0.2">
      <c r="A47" s="282" t="s">
        <v>313</v>
      </c>
      <c r="B47" s="283"/>
      <c r="C47" s="274"/>
      <c r="D47" s="275"/>
      <c r="E47" s="276"/>
      <c r="F47" s="277"/>
      <c r="G47" s="278"/>
    </row>
  </sheetData>
  <protectedRanges>
    <protectedRange algorithmName="SHA-512" hashValue="CJtAJJ3PXZWFITSttxx0KjD7RPek380fQb9TcDEzIXMSSfHdV4Ga5cDAiqT64ycvUCmcfh0JSFpji8bAJqpWVw==" saltValue="ZhemN59CWio1ayORMZ2eyA==" spinCount="100000" sqref="F5:G33" name="Range4_4_3"/>
    <protectedRange sqref="F5:G33" name="Range3_4_3"/>
    <protectedRange algorithmName="SHA-512" hashValue="CJtAJJ3PXZWFITSttxx0KjD7RPek380fQb9TcDEzIXMSSfHdV4Ga5cDAiqT64ycvUCmcfh0JSFpji8bAJqpWVw==" saltValue="ZhemN59CWio1ayORMZ2eyA==" spinCount="100000" sqref="F2:F4 G3:G4" name="Range4"/>
    <protectedRange sqref="F2:F4 G3:G4" name="Range3"/>
    <protectedRange algorithmName="SHA-512" hashValue="CJtAJJ3PXZWFITSttxx0KjD7RPek380fQb9TcDEzIXMSSfHdV4Ga5cDAiqT64ycvUCmcfh0JSFpji8bAJqpWVw==" saltValue="ZhemN59CWio1ayORMZ2eyA==" spinCount="100000" sqref="F1" name="Range4_2_1"/>
    <protectedRange sqref="F1" name="Range3_2_1"/>
    <protectedRange algorithmName="SHA-512" hashValue="CJtAJJ3PXZWFITSttxx0KjD7RPek380fQb9TcDEzIXMSSfHdV4Ga5cDAiqT64ycvUCmcfh0JSFpji8bAJqpWVw==" saltValue="ZhemN59CWio1ayORMZ2eyA==" spinCount="100000" sqref="G2" name="Range4_4_1"/>
    <protectedRange sqref="G2" name="Range3_4_1"/>
    <protectedRange algorithmName="SHA-512" hashValue="CJtAJJ3PXZWFITSttxx0KjD7RPek380fQb9TcDEzIXMSSfHdV4Ga5cDAiqT64ycvUCmcfh0JSFpji8bAJqpWVw==" saltValue="ZhemN59CWio1ayORMZ2eyA==" spinCount="100000" sqref="G1" name="Range4_2_1_1_1"/>
    <protectedRange sqref="G1" name="Range3_2_1_1_1"/>
  </protectedRanges>
  <mergeCells count="4">
    <mergeCell ref="F1:G1"/>
    <mergeCell ref="A2:A3"/>
    <mergeCell ref="C2:C3"/>
    <mergeCell ref="D2:D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Lamp (RRP)</vt:lpstr>
      <vt:lpstr>STIPA - A600- TAPIS</vt:lpstr>
      <vt:lpstr>HUGGY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</dc:creator>
  <cp:lastModifiedBy>Maud PACQUIER</cp:lastModifiedBy>
  <cp:lastPrinted>2023-09-05T13:54:09Z</cp:lastPrinted>
  <dcterms:created xsi:type="dcterms:W3CDTF">2023-08-29T11:51:16Z</dcterms:created>
  <dcterms:modified xsi:type="dcterms:W3CDTF">2025-08-26T13:44:12Z</dcterms:modified>
</cp:coreProperties>
</file>